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vlado\OneDrive\Radna površina\JELENKO\RKPFI\"/>
    </mc:Choice>
  </mc:AlternateContent>
  <xr:revisionPtr revIDLastSave="0" documentId="8_{7ACC3DC5-EF96-4F6E-B612-C73018DA1E1C}"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E340" i="9" s="1"/>
  <c r="B340" i="9" s="1"/>
  <c r="F340" i="9"/>
  <c r="F339" i="9"/>
  <c r="F338" i="9"/>
  <c r="F337" i="9"/>
  <c r="F336" i="9"/>
  <c r="H335" i="9"/>
  <c r="E335" i="9" s="1"/>
  <c r="B335" i="9" s="1"/>
  <c r="G335" i="9"/>
  <c r="F335" i="9"/>
  <c r="F334" i="9"/>
  <c r="H333" i="9"/>
  <c r="G333" i="9"/>
  <c r="E333" i="9" s="1"/>
  <c r="F333" i="9"/>
  <c r="H332" i="9"/>
  <c r="G332" i="9"/>
  <c r="E332" i="9" s="1"/>
  <c r="B332" i="9" s="1"/>
  <c r="F332" i="9"/>
  <c r="H331" i="9"/>
  <c r="E331" i="9" s="1"/>
  <c r="B331" i="9" s="1"/>
  <c r="G331" i="9"/>
  <c r="F331" i="9"/>
  <c r="H330" i="9"/>
  <c r="G330" i="9"/>
  <c r="F330" i="9"/>
  <c r="E330" i="9"/>
  <c r="B330" i="9" s="1"/>
  <c r="H329" i="9"/>
  <c r="G329" i="9"/>
  <c r="E329" i="9" s="1"/>
  <c r="F329" i="9"/>
  <c r="H328" i="9"/>
  <c r="G328" i="9"/>
  <c r="E328" i="9" s="1"/>
  <c r="B328" i="9" s="1"/>
  <c r="F328" i="9"/>
  <c r="H327" i="9"/>
  <c r="E327" i="9" s="1"/>
  <c r="B327" i="9" s="1"/>
  <c r="G327" i="9"/>
  <c r="F327" i="9"/>
  <c r="H326" i="9"/>
  <c r="G326" i="9"/>
  <c r="F326" i="9"/>
  <c r="E326" i="9"/>
  <c r="B326" i="9" s="1"/>
  <c r="H325" i="9"/>
  <c r="G325" i="9"/>
  <c r="E325" i="9" s="1"/>
  <c r="F325" i="9"/>
  <c r="H324" i="9"/>
  <c r="G324" i="9"/>
  <c r="E324" i="9" s="1"/>
  <c r="B324" i="9" s="1"/>
  <c r="F324" i="9"/>
  <c r="H323" i="9"/>
  <c r="E323" i="9" s="1"/>
  <c r="B323" i="9" s="1"/>
  <c r="G323" i="9"/>
  <c r="F323" i="9"/>
  <c r="H322" i="9"/>
  <c r="G322" i="9"/>
  <c r="F322" i="9"/>
  <c r="E322" i="9"/>
  <c r="B322" i="9" s="1"/>
  <c r="H321" i="9"/>
  <c r="G321" i="9"/>
  <c r="F321" i="9"/>
  <c r="H320" i="9"/>
  <c r="E320" i="9" s="1"/>
  <c r="G320" i="9"/>
  <c r="F320" i="9"/>
  <c r="B320" i="9"/>
  <c r="H319" i="9"/>
  <c r="G319" i="9"/>
  <c r="F319" i="9"/>
  <c r="E319" i="9"/>
  <c r="B319" i="9" s="1"/>
  <c r="H318" i="9"/>
  <c r="G318" i="9"/>
  <c r="E318" i="9" s="1"/>
  <c r="F318" i="9"/>
  <c r="H317" i="9"/>
  <c r="G317" i="9"/>
  <c r="F317"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G303" i="9"/>
  <c r="F303" i="9"/>
  <c r="G302" i="9"/>
  <c r="E302" i="9" s="1"/>
  <c r="B302" i="9" s="1"/>
  <c r="F302" i="9"/>
  <c r="F301" i="9"/>
  <c r="F298" i="9" s="1"/>
  <c r="F300" i="9"/>
  <c r="F299" i="9"/>
  <c r="F297" i="9"/>
  <c r="L296" i="9"/>
  <c r="F296" i="9" s="1"/>
  <c r="H296" i="9"/>
  <c r="F295" i="9"/>
  <c r="I294" i="9"/>
  <c r="E294" i="9" s="1"/>
  <c r="B294" i="9" s="1"/>
  <c r="H294" i="9"/>
  <c r="F294" i="9"/>
  <c r="E293" i="9"/>
  <c r="M292" i="9"/>
  <c r="F292" i="9" s="1"/>
  <c r="L292" i="9"/>
  <c r="E292" i="9"/>
  <c r="B292" i="9"/>
  <c r="M291" i="9"/>
  <c r="L291" i="9"/>
  <c r="F291" i="9" s="1"/>
  <c r="E291" i="9"/>
  <c r="B291" i="9"/>
  <c r="M290" i="9"/>
  <c r="F290" i="9" s="1"/>
  <c r="L290" i="9"/>
  <c r="E290" i="9"/>
  <c r="B290" i="9"/>
  <c r="M289" i="9"/>
  <c r="L289" i="9"/>
  <c r="F289" i="9"/>
  <c r="E289" i="9"/>
  <c r="B289" i="9" s="1"/>
  <c r="M288" i="9"/>
  <c r="L288" i="9"/>
  <c r="F288" i="9"/>
  <c r="B288" i="9" s="1"/>
  <c r="E288" i="9"/>
  <c r="M287" i="9"/>
  <c r="L287" i="9"/>
  <c r="F287" i="9" s="1"/>
  <c r="E287" i="9"/>
  <c r="B287" i="9" s="1"/>
  <c r="M286" i="9"/>
  <c r="L286" i="9"/>
  <c r="F286" i="9"/>
  <c r="E286" i="9"/>
  <c r="M285" i="9"/>
  <c r="L285" i="9"/>
  <c r="F285" i="9" s="1"/>
  <c r="E285" i="9"/>
  <c r="M284" i="9"/>
  <c r="L284" i="9"/>
  <c r="F284" i="9" s="1"/>
  <c r="B284" i="9" s="1"/>
  <c r="E284" i="9"/>
  <c r="M283" i="9"/>
  <c r="L283" i="9"/>
  <c r="E283" i="9"/>
  <c r="M282" i="9"/>
  <c r="F282" i="9" s="1"/>
  <c r="B282" i="9" s="1"/>
  <c r="L282" i="9"/>
  <c r="E282" i="9"/>
  <c r="M281" i="9"/>
  <c r="L281" i="9"/>
  <c r="F281" i="9"/>
  <c r="E281" i="9"/>
  <c r="B281" i="9" s="1"/>
  <c r="M280" i="9"/>
  <c r="F280" i="9" s="1"/>
  <c r="L280" i="9"/>
  <c r="E280" i="9"/>
  <c r="B280" i="9"/>
  <c r="M279" i="9"/>
  <c r="L279" i="9"/>
  <c r="F279" i="9" s="1"/>
  <c r="E279" i="9"/>
  <c r="B279" i="9" s="1"/>
  <c r="M278" i="9"/>
  <c r="L278" i="9"/>
  <c r="F278" i="9"/>
  <c r="E278" i="9"/>
  <c r="M277" i="9"/>
  <c r="L277" i="9"/>
  <c r="F277" i="9"/>
  <c r="E277" i="9"/>
  <c r="M276" i="9"/>
  <c r="L276" i="9"/>
  <c r="F276" i="9"/>
  <c r="B276" i="9" s="1"/>
  <c r="E276" i="9"/>
  <c r="M275" i="9"/>
  <c r="L275" i="9"/>
  <c r="F275" i="9" s="1"/>
  <c r="B275" i="9" s="1"/>
  <c r="E275" i="9"/>
  <c r="M274" i="9"/>
  <c r="F274" i="9" s="1"/>
  <c r="L274" i="9"/>
  <c r="E274" i="9"/>
  <c r="B274" i="9" s="1"/>
  <c r="M273" i="9"/>
  <c r="L273" i="9"/>
  <c r="F273" i="9"/>
  <c r="E273" i="9"/>
  <c r="M272" i="9"/>
  <c r="L272" i="9"/>
  <c r="F272" i="9"/>
  <c r="B272" i="9" s="1"/>
  <c r="E272" i="9"/>
  <c r="M271" i="9"/>
  <c r="L271" i="9"/>
  <c r="F271" i="9" s="1"/>
  <c r="E271" i="9"/>
  <c r="M270" i="9"/>
  <c r="L270" i="9"/>
  <c r="F270" i="9"/>
  <c r="E270" i="9"/>
  <c r="M269" i="9"/>
  <c r="L269" i="9"/>
  <c r="F269" i="9" s="1"/>
  <c r="E269" i="9"/>
  <c r="M268" i="9"/>
  <c r="L268" i="9"/>
  <c r="F268" i="9" s="1"/>
  <c r="B268" i="9" s="1"/>
  <c r="E268" i="9"/>
  <c r="M267" i="9"/>
  <c r="L267" i="9"/>
  <c r="F267" i="9" s="1"/>
  <c r="B267" i="9" s="1"/>
  <c r="E267" i="9"/>
  <c r="M266" i="9"/>
  <c r="F266" i="9" s="1"/>
  <c r="B266" i="9" s="1"/>
  <c r="L266" i="9"/>
  <c r="E266" i="9"/>
  <c r="M265" i="9"/>
  <c r="L265" i="9"/>
  <c r="F265" i="9"/>
  <c r="E265" i="9"/>
  <c r="B265" i="9" s="1"/>
  <c r="M264" i="9"/>
  <c r="F264" i="9" s="1"/>
  <c r="B264" i="9" s="1"/>
  <c r="L264" i="9"/>
  <c r="E264" i="9"/>
  <c r="M263" i="9"/>
  <c r="L263" i="9"/>
  <c r="F263" i="9" s="1"/>
  <c r="E263" i="9"/>
  <c r="B263" i="9"/>
  <c r="M262" i="9"/>
  <c r="L262" i="9"/>
  <c r="F262" i="9"/>
  <c r="E262" i="9"/>
  <c r="B262" i="9" s="1"/>
  <c r="M261" i="9"/>
  <c r="L261" i="9"/>
  <c r="F261" i="9"/>
  <c r="E261" i="9"/>
  <c r="M260" i="9"/>
  <c r="F260" i="9" s="1"/>
  <c r="B260" i="9" s="1"/>
  <c r="L260" i="9"/>
  <c r="E260" i="9"/>
  <c r="M259" i="9"/>
  <c r="L259" i="9"/>
  <c r="F259" i="9" s="1"/>
  <c r="E259" i="9"/>
  <c r="B259" i="9"/>
  <c r="M258" i="9"/>
  <c r="F258" i="9" s="1"/>
  <c r="L258" i="9"/>
  <c r="E258" i="9"/>
  <c r="B258" i="9"/>
  <c r="M257" i="9"/>
  <c r="L257" i="9"/>
  <c r="F257" i="9"/>
  <c r="E257" i="9"/>
  <c r="B257" i="9" s="1"/>
  <c r="M256" i="9"/>
  <c r="L256" i="9"/>
  <c r="F256" i="9"/>
  <c r="B256" i="9" s="1"/>
  <c r="E256" i="9"/>
  <c r="M255" i="9"/>
  <c r="L255" i="9"/>
  <c r="F255" i="9" s="1"/>
  <c r="E255" i="9"/>
  <c r="B255" i="9" s="1"/>
  <c r="M254" i="9"/>
  <c r="L254" i="9"/>
  <c r="F254" i="9"/>
  <c r="E254" i="9"/>
  <c r="M253" i="9"/>
  <c r="L253" i="9"/>
  <c r="F253" i="9" s="1"/>
  <c r="E253" i="9"/>
  <c r="M252" i="9"/>
  <c r="L252" i="9"/>
  <c r="F252" i="9" s="1"/>
  <c r="B252" i="9" s="1"/>
  <c r="E252" i="9"/>
  <c r="M251" i="9"/>
  <c r="L251" i="9"/>
  <c r="E251" i="9"/>
  <c r="M250" i="9"/>
  <c r="F250" i="9" s="1"/>
  <c r="B250" i="9" s="1"/>
  <c r="L250" i="9"/>
  <c r="E250" i="9"/>
  <c r="M249" i="9"/>
  <c r="L249" i="9"/>
  <c r="F249" i="9"/>
  <c r="E249" i="9"/>
  <c r="B249" i="9" s="1"/>
  <c r="M248" i="9"/>
  <c r="F248" i="9" s="1"/>
  <c r="B248" i="9" s="1"/>
  <c r="L248" i="9"/>
  <c r="E248" i="9"/>
  <c r="M247" i="9"/>
  <c r="L247" i="9"/>
  <c r="F247" i="9" s="1"/>
  <c r="E247" i="9"/>
  <c r="B247" i="9"/>
  <c r="M246" i="9"/>
  <c r="L246" i="9"/>
  <c r="F246" i="9"/>
  <c r="E246" i="9"/>
  <c r="B246" i="9" s="1"/>
  <c r="M245" i="9"/>
  <c r="L245" i="9"/>
  <c r="F245" i="9"/>
  <c r="E245" i="9"/>
  <c r="M244" i="9"/>
  <c r="F244" i="9" s="1"/>
  <c r="B244" i="9" s="1"/>
  <c r="L244" i="9"/>
  <c r="E244" i="9"/>
  <c r="M243" i="9"/>
  <c r="L243" i="9"/>
  <c r="F243" i="9" s="1"/>
  <c r="E243" i="9"/>
  <c r="B243" i="9"/>
  <c r="M242" i="9"/>
  <c r="F242" i="9" s="1"/>
  <c r="L242" i="9"/>
  <c r="E242" i="9"/>
  <c r="M241" i="9"/>
  <c r="F241" i="9" s="1"/>
  <c r="L241" i="9"/>
  <c r="E241" i="9"/>
  <c r="M240" i="9"/>
  <c r="F240" i="9" s="1"/>
  <c r="B240" i="9" s="1"/>
  <c r="L240" i="9"/>
  <c r="E240" i="9"/>
  <c r="M239" i="9"/>
  <c r="L239" i="9"/>
  <c r="E239" i="9"/>
  <c r="M238" i="9"/>
  <c r="F238" i="9" s="1"/>
  <c r="L238" i="9"/>
  <c r="E238" i="9"/>
  <c r="M237" i="9"/>
  <c r="L237" i="9"/>
  <c r="F237" i="9"/>
  <c r="E237" i="9"/>
  <c r="M236" i="9"/>
  <c r="F236" i="9" s="1"/>
  <c r="B236" i="9" s="1"/>
  <c r="L236" i="9"/>
  <c r="E236" i="9"/>
  <c r="M235" i="9"/>
  <c r="L235" i="9"/>
  <c r="F235" i="9" s="1"/>
  <c r="E235" i="9"/>
  <c r="B235" i="9"/>
  <c r="M234" i="9"/>
  <c r="F234" i="9" s="1"/>
  <c r="L234" i="9"/>
  <c r="E234" i="9"/>
  <c r="B234" i="9"/>
  <c r="M233" i="9"/>
  <c r="L233" i="9"/>
  <c r="F233" i="9"/>
  <c r="E233" i="9"/>
  <c r="B233" i="9" s="1"/>
  <c r="M232" i="9"/>
  <c r="F232" i="9" s="1"/>
  <c r="L232" i="9"/>
  <c r="E232" i="9"/>
  <c r="B232" i="9"/>
  <c r="M231" i="9"/>
  <c r="L231" i="9"/>
  <c r="F231" i="9" s="1"/>
  <c r="E231" i="9"/>
  <c r="B231" i="9"/>
  <c r="M230" i="9"/>
  <c r="L230" i="9"/>
  <c r="F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F172" i="9"/>
  <c r="E172" i="9"/>
  <c r="B172" i="9" s="1"/>
  <c r="H171" i="9"/>
  <c r="G171" i="9"/>
  <c r="F171" i="9"/>
  <c r="E171" i="9"/>
  <c r="H170" i="9"/>
  <c r="G170" i="9"/>
  <c r="F170" i="9"/>
  <c r="H169" i="9"/>
  <c r="E169" i="9" s="1"/>
  <c r="B169" i="9" s="1"/>
  <c r="G169" i="9"/>
  <c r="F169" i="9"/>
  <c r="H168" i="9"/>
  <c r="G168" i="9"/>
  <c r="F168" i="9"/>
  <c r="E168" i="9"/>
  <c r="B168" i="9" s="1"/>
  <c r="H167" i="9"/>
  <c r="G167" i="9"/>
  <c r="E167" i="9" s="1"/>
  <c r="B167" i="9" s="1"/>
  <c r="F167" i="9"/>
  <c r="H166" i="9"/>
  <c r="G166" i="9"/>
  <c r="E166" i="9" s="1"/>
  <c r="F166" i="9"/>
  <c r="H165" i="9"/>
  <c r="G165" i="9"/>
  <c r="E165" i="9" s="1"/>
  <c r="F165" i="9"/>
  <c r="B165" i="9"/>
  <c r="H164" i="9"/>
  <c r="G164" i="9"/>
  <c r="F164" i="9"/>
  <c r="E164" i="9"/>
  <c r="B164" i="9" s="1"/>
  <c r="H163" i="9"/>
  <c r="G163" i="9"/>
  <c r="F163" i="9"/>
  <c r="E163" i="9"/>
  <c r="H162" i="9"/>
  <c r="G162" i="9"/>
  <c r="F162" i="9"/>
  <c r="H161" i="9"/>
  <c r="E161" i="9" s="1"/>
  <c r="B161" i="9" s="1"/>
  <c r="G161" i="9"/>
  <c r="F161" i="9"/>
  <c r="H160" i="9"/>
  <c r="G160" i="9"/>
  <c r="F160" i="9"/>
  <c r="E160" i="9"/>
  <c r="B160" i="9" s="1"/>
  <c r="H159" i="9"/>
  <c r="G159" i="9"/>
  <c r="E159" i="9" s="1"/>
  <c r="B159" i="9" s="1"/>
  <c r="F159" i="9"/>
  <c r="H158" i="9"/>
  <c r="G158" i="9"/>
  <c r="E158" i="9" s="1"/>
  <c r="F158" i="9"/>
  <c r="H157" i="9"/>
  <c r="G157" i="9"/>
  <c r="E157" i="9" s="1"/>
  <c r="F157" i="9"/>
  <c r="B157" i="9"/>
  <c r="F156" i="9"/>
  <c r="H155" i="9"/>
  <c r="G155" i="9"/>
  <c r="F155" i="9"/>
  <c r="E155" i="9"/>
  <c r="B155" i="9" s="1"/>
  <c r="H154" i="9"/>
  <c r="G154" i="9"/>
  <c r="F154" i="9"/>
  <c r="H153" i="9"/>
  <c r="E153" i="9" s="1"/>
  <c r="B153" i="9" s="1"/>
  <c r="G153" i="9"/>
  <c r="F153" i="9"/>
  <c r="H152" i="9"/>
  <c r="G152" i="9"/>
  <c r="F152" i="9"/>
  <c r="E152" i="9"/>
  <c r="B152" i="9" s="1"/>
  <c r="H151" i="9"/>
  <c r="G151" i="9"/>
  <c r="E151" i="9" s="1"/>
  <c r="B151" i="9" s="1"/>
  <c r="F151" i="9"/>
  <c r="H150" i="9"/>
  <c r="G150" i="9"/>
  <c r="E150" i="9" s="1"/>
  <c r="F150" i="9"/>
  <c r="H149" i="9"/>
  <c r="G149" i="9"/>
  <c r="E149" i="9" s="1"/>
  <c r="B149" i="9" s="1"/>
  <c r="F149" i="9"/>
  <c r="H148" i="9"/>
  <c r="E148" i="9" s="1"/>
  <c r="G148" i="9"/>
  <c r="F148" i="9"/>
  <c r="B148" i="9" s="1"/>
  <c r="H147" i="9"/>
  <c r="G147" i="9"/>
  <c r="E147" i="9" s="1"/>
  <c r="B147" i="9" s="1"/>
  <c r="F147" i="9"/>
  <c r="H146" i="9"/>
  <c r="G146" i="9"/>
  <c r="E146" i="9" s="1"/>
  <c r="B146" i="9" s="1"/>
  <c r="F146" i="9"/>
  <c r="H145" i="9"/>
  <c r="G145" i="9"/>
  <c r="E145" i="9" s="1"/>
  <c r="B145" i="9" s="1"/>
  <c r="F145" i="9"/>
  <c r="H144" i="9"/>
  <c r="E144" i="9" s="1"/>
  <c r="B144" i="9" s="1"/>
  <c r="G144" i="9"/>
  <c r="F144" i="9"/>
  <c r="H143" i="9"/>
  <c r="G143" i="9"/>
  <c r="F143" i="9"/>
  <c r="E143" i="9"/>
  <c r="B143" i="9" s="1"/>
  <c r="H142" i="9"/>
  <c r="G142" i="9"/>
  <c r="E142" i="9" s="1"/>
  <c r="F142" i="9"/>
  <c r="B142" i="9"/>
  <c r="H141" i="9"/>
  <c r="G141" i="9"/>
  <c r="F141" i="9"/>
  <c r="E141" i="9"/>
  <c r="B141" i="9" s="1"/>
  <c r="H140" i="9"/>
  <c r="E140" i="9" s="1"/>
  <c r="B140" i="9" s="1"/>
  <c r="G140" i="9"/>
  <c r="F140" i="9"/>
  <c r="H139" i="9"/>
  <c r="G139" i="9"/>
  <c r="F139" i="9"/>
  <c r="E139" i="9"/>
  <c r="B139" i="9" s="1"/>
  <c r="H138" i="9"/>
  <c r="G138" i="9"/>
  <c r="F138" i="9"/>
  <c r="H137" i="9"/>
  <c r="E137" i="9" s="1"/>
  <c r="B137" i="9" s="1"/>
  <c r="G137" i="9"/>
  <c r="F137" i="9"/>
  <c r="H136" i="9"/>
  <c r="G136" i="9"/>
  <c r="F136" i="9"/>
  <c r="E136" i="9"/>
  <c r="B136" i="9" s="1"/>
  <c r="H135" i="9"/>
  <c r="G135" i="9"/>
  <c r="E135" i="9" s="1"/>
  <c r="F135" i="9"/>
  <c r="H134" i="9"/>
  <c r="G134" i="9"/>
  <c r="E134" i="9" s="1"/>
  <c r="F134" i="9"/>
  <c r="H133" i="9"/>
  <c r="G133" i="9"/>
  <c r="E133" i="9" s="1"/>
  <c r="B133" i="9" s="1"/>
  <c r="F133" i="9"/>
  <c r="H132" i="9"/>
  <c r="E132" i="9" s="1"/>
  <c r="G132" i="9"/>
  <c r="F132" i="9"/>
  <c r="B132" i="9" s="1"/>
  <c r="H131" i="9"/>
  <c r="G131" i="9"/>
  <c r="E131" i="9" s="1"/>
  <c r="F131" i="9"/>
  <c r="H130" i="9"/>
  <c r="G130" i="9"/>
  <c r="E130" i="9" s="1"/>
  <c r="F130" i="9"/>
  <c r="H129" i="9"/>
  <c r="G129" i="9"/>
  <c r="E129" i="9" s="1"/>
  <c r="B129" i="9" s="1"/>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E123" i="9" s="1"/>
  <c r="B123" i="9" s="1"/>
  <c r="F123" i="9"/>
  <c r="H122" i="9"/>
  <c r="G122" i="9"/>
  <c r="E122" i="9" s="1"/>
  <c r="F122" i="9"/>
  <c r="H121" i="9"/>
  <c r="G121" i="9"/>
  <c r="E121" i="9" s="1"/>
  <c r="B121" i="9" s="1"/>
  <c r="F121" i="9"/>
  <c r="H120" i="9"/>
  <c r="E120" i="9" s="1"/>
  <c r="B120" i="9" s="1"/>
  <c r="G120" i="9"/>
  <c r="F120" i="9"/>
  <c r="H119" i="9"/>
  <c r="G119" i="9"/>
  <c r="F119" i="9"/>
  <c r="E119" i="9"/>
  <c r="B119" i="9" s="1"/>
  <c r="H118" i="9"/>
  <c r="G118" i="9"/>
  <c r="F118" i="9"/>
  <c r="H117" i="9"/>
  <c r="E117" i="9" s="1"/>
  <c r="B117" i="9" s="1"/>
  <c r="G117" i="9"/>
  <c r="F117" i="9"/>
  <c r="H116" i="9"/>
  <c r="G116" i="9"/>
  <c r="F116" i="9"/>
  <c r="E116" i="9"/>
  <c r="B116" i="9" s="1"/>
  <c r="H115" i="9"/>
  <c r="G115" i="9"/>
  <c r="E115" i="9" s="1"/>
  <c r="F115" i="9"/>
  <c r="H114" i="9"/>
  <c r="G114" i="9"/>
  <c r="E114" i="9" s="1"/>
  <c r="F114" i="9"/>
  <c r="H113" i="9"/>
  <c r="G113" i="9"/>
  <c r="E113" i="9" s="1"/>
  <c r="B113" i="9" s="1"/>
  <c r="F113" i="9"/>
  <c r="H112" i="9"/>
  <c r="E112" i="9" s="1"/>
  <c r="B112" i="9" s="1"/>
  <c r="G112" i="9"/>
  <c r="F112" i="9"/>
  <c r="H111" i="9"/>
  <c r="G111" i="9"/>
  <c r="F111" i="9"/>
  <c r="E111" i="9"/>
  <c r="B111" i="9" s="1"/>
  <c r="H110" i="9"/>
  <c r="G110" i="9"/>
  <c r="F110" i="9"/>
  <c r="H109" i="9"/>
  <c r="E109" i="9" s="1"/>
  <c r="B109" i="9" s="1"/>
  <c r="G109" i="9"/>
  <c r="F109" i="9"/>
  <c r="H108" i="9"/>
  <c r="G108" i="9"/>
  <c r="F108" i="9"/>
  <c r="E108" i="9"/>
  <c r="B108" i="9" s="1"/>
  <c r="H107" i="9"/>
  <c r="G107" i="9"/>
  <c r="E107" i="9" s="1"/>
  <c r="B107" i="9" s="1"/>
  <c r="F107" i="9"/>
  <c r="H106" i="9"/>
  <c r="G106" i="9"/>
  <c r="E106" i="9" s="1"/>
  <c r="F106" i="9"/>
  <c r="H105" i="9"/>
  <c r="G105" i="9"/>
  <c r="E105" i="9" s="1"/>
  <c r="B105" i="9" s="1"/>
  <c r="F105" i="9"/>
  <c r="H104" i="9"/>
  <c r="E104" i="9" s="1"/>
  <c r="B104" i="9" s="1"/>
  <c r="G104" i="9"/>
  <c r="F104" i="9"/>
  <c r="H103" i="9"/>
  <c r="G103" i="9"/>
  <c r="F103" i="9"/>
  <c r="E103" i="9"/>
  <c r="B103" i="9" s="1"/>
  <c r="H102" i="9"/>
  <c r="G102" i="9"/>
  <c r="F102" i="9"/>
  <c r="H101" i="9"/>
  <c r="E101" i="9" s="1"/>
  <c r="G101" i="9"/>
  <c r="F101" i="9"/>
  <c r="B101" i="9"/>
  <c r="H100" i="9"/>
  <c r="G100" i="9"/>
  <c r="F100" i="9"/>
  <c r="E100" i="9"/>
  <c r="B100" i="9" s="1"/>
  <c r="H99" i="9"/>
  <c r="G99" i="9"/>
  <c r="E99" i="9" s="1"/>
  <c r="F99" i="9"/>
  <c r="H98" i="9"/>
  <c r="G98" i="9"/>
  <c r="E98" i="9" s="1"/>
  <c r="F98" i="9"/>
  <c r="H97" i="9"/>
  <c r="G97" i="9"/>
  <c r="E97" i="9" s="1"/>
  <c r="B97" i="9" s="1"/>
  <c r="F97" i="9"/>
  <c r="H96" i="9"/>
  <c r="E96" i="9" s="1"/>
  <c r="B96" i="9" s="1"/>
  <c r="G96" i="9"/>
  <c r="F96" i="9"/>
  <c r="H95" i="9"/>
  <c r="G95" i="9"/>
  <c r="F95" i="9"/>
  <c r="E95" i="9"/>
  <c r="B95" i="9" s="1"/>
  <c r="H94" i="9"/>
  <c r="G94" i="9"/>
  <c r="F94" i="9"/>
  <c r="H93" i="9"/>
  <c r="E93" i="9" s="1"/>
  <c r="B93" i="9" s="1"/>
  <c r="G93" i="9"/>
  <c r="F93" i="9"/>
  <c r="H92" i="9"/>
  <c r="G92" i="9"/>
  <c r="F92" i="9"/>
  <c r="E92" i="9"/>
  <c r="B92" i="9" s="1"/>
  <c r="H91" i="9"/>
  <c r="G91" i="9"/>
  <c r="E91" i="9" s="1"/>
  <c r="B91" i="9" s="1"/>
  <c r="F91" i="9"/>
  <c r="H90" i="9"/>
  <c r="G90" i="9"/>
  <c r="E90" i="9" s="1"/>
  <c r="F90" i="9"/>
  <c r="H89" i="9"/>
  <c r="G89" i="9"/>
  <c r="E89" i="9" s="1"/>
  <c r="B89" i="9" s="1"/>
  <c r="F89" i="9"/>
  <c r="H88" i="9"/>
  <c r="E88" i="9" s="1"/>
  <c r="B88" i="9" s="1"/>
  <c r="G88" i="9"/>
  <c r="F88" i="9"/>
  <c r="H87" i="9"/>
  <c r="G87" i="9"/>
  <c r="F87" i="9"/>
  <c r="E87" i="9"/>
  <c r="B87" i="9" s="1"/>
  <c r="H86" i="9"/>
  <c r="G86" i="9"/>
  <c r="F86" i="9"/>
  <c r="H85" i="9"/>
  <c r="E85" i="9" s="1"/>
  <c r="B85" i="9" s="1"/>
  <c r="G85" i="9"/>
  <c r="F85" i="9"/>
  <c r="H84" i="9"/>
  <c r="G84" i="9"/>
  <c r="F84" i="9"/>
  <c r="E84" i="9"/>
  <c r="B84" i="9" s="1"/>
  <c r="H83" i="9"/>
  <c r="G83" i="9"/>
  <c r="E83" i="9" s="1"/>
  <c r="F83" i="9"/>
  <c r="H82" i="9"/>
  <c r="G82" i="9"/>
  <c r="E82" i="9" s="1"/>
  <c r="F82" i="9"/>
  <c r="H81" i="9"/>
  <c r="G81" i="9"/>
  <c r="E81" i="9" s="1"/>
  <c r="B81" i="9" s="1"/>
  <c r="F81" i="9"/>
  <c r="H80" i="9"/>
  <c r="E80" i="9" s="1"/>
  <c r="B80" i="9" s="1"/>
  <c r="G80" i="9"/>
  <c r="F80" i="9"/>
  <c r="H79" i="9"/>
  <c r="G79" i="9"/>
  <c r="F79" i="9"/>
  <c r="E79" i="9"/>
  <c r="B79" i="9" s="1"/>
  <c r="H78" i="9"/>
  <c r="G78" i="9"/>
  <c r="F78" i="9"/>
  <c r="H77" i="9"/>
  <c r="E77" i="9" s="1"/>
  <c r="B77" i="9" s="1"/>
  <c r="G77" i="9"/>
  <c r="F77" i="9"/>
  <c r="H76" i="9"/>
  <c r="G76" i="9"/>
  <c r="F76" i="9"/>
  <c r="E76" i="9"/>
  <c r="B76" i="9" s="1"/>
  <c r="H75" i="9"/>
  <c r="G75" i="9"/>
  <c r="E75" i="9" s="1"/>
  <c r="B75" i="9" s="1"/>
  <c r="F75" i="9"/>
  <c r="H74" i="9"/>
  <c r="G74" i="9"/>
  <c r="E74" i="9" s="1"/>
  <c r="F74" i="9"/>
  <c r="H73" i="9"/>
  <c r="G73" i="9"/>
  <c r="E73" i="9" s="1"/>
  <c r="B73" i="9" s="1"/>
  <c r="F73" i="9"/>
  <c r="H72" i="9"/>
  <c r="E72" i="9" s="1"/>
  <c r="B72" i="9" s="1"/>
  <c r="G72" i="9"/>
  <c r="F72" i="9"/>
  <c r="H71" i="9"/>
  <c r="G71" i="9"/>
  <c r="F71" i="9"/>
  <c r="E71" i="9"/>
  <c r="B71" i="9" s="1"/>
  <c r="H70" i="9"/>
  <c r="G70" i="9"/>
  <c r="F70" i="9"/>
  <c r="H69" i="9"/>
  <c r="E69" i="9" s="1"/>
  <c r="B69" i="9" s="1"/>
  <c r="G69" i="9"/>
  <c r="F69" i="9"/>
  <c r="H68" i="9"/>
  <c r="G68" i="9"/>
  <c r="F68" i="9"/>
  <c r="E68" i="9"/>
  <c r="B68" i="9" s="1"/>
  <c r="H67" i="9"/>
  <c r="G67" i="9"/>
  <c r="E67" i="9" s="1"/>
  <c r="F67" i="9"/>
  <c r="H66" i="9"/>
  <c r="G66" i="9"/>
  <c r="E66" i="9" s="1"/>
  <c r="F66" i="9"/>
  <c r="H65" i="9"/>
  <c r="G65" i="9"/>
  <c r="E65" i="9" s="1"/>
  <c r="B65" i="9" s="1"/>
  <c r="F65" i="9"/>
  <c r="H64" i="9"/>
  <c r="E64" i="9" s="1"/>
  <c r="B64" i="9" s="1"/>
  <c r="G64" i="9"/>
  <c r="F64" i="9"/>
  <c r="H63" i="9"/>
  <c r="G63" i="9"/>
  <c r="F63" i="9"/>
  <c r="E63" i="9"/>
  <c r="B63" i="9" s="1"/>
  <c r="H62" i="9"/>
  <c r="G62" i="9"/>
  <c r="F62" i="9"/>
  <c r="H61" i="9"/>
  <c r="E61" i="9" s="1"/>
  <c r="B61" i="9" s="1"/>
  <c r="G61" i="9"/>
  <c r="F61" i="9"/>
  <c r="H60" i="9"/>
  <c r="G60" i="9"/>
  <c r="F60" i="9"/>
  <c r="E60" i="9"/>
  <c r="B60" i="9" s="1"/>
  <c r="H59" i="9"/>
  <c r="G59" i="9"/>
  <c r="E59" i="9" s="1"/>
  <c r="B59" i="9" s="1"/>
  <c r="F59" i="9"/>
  <c r="H58" i="9"/>
  <c r="G58" i="9"/>
  <c r="E58" i="9" s="1"/>
  <c r="F58" i="9"/>
  <c r="H57" i="9"/>
  <c r="G57" i="9"/>
  <c r="E57" i="9" s="1"/>
  <c r="B57" i="9" s="1"/>
  <c r="F57" i="9"/>
  <c r="H56" i="9"/>
  <c r="E56" i="9" s="1"/>
  <c r="B56" i="9" s="1"/>
  <c r="G56" i="9"/>
  <c r="F56" i="9"/>
  <c r="H55" i="9"/>
  <c r="G55" i="9"/>
  <c r="F55" i="9"/>
  <c r="E55" i="9"/>
  <c r="B55" i="9" s="1"/>
  <c r="H54" i="9"/>
  <c r="G54" i="9"/>
  <c r="F54" i="9"/>
  <c r="H53" i="9"/>
  <c r="E53" i="9" s="1"/>
  <c r="B53" i="9" s="1"/>
  <c r="G53" i="9"/>
  <c r="F53" i="9"/>
  <c r="H52" i="9"/>
  <c r="G52" i="9"/>
  <c r="F52" i="9"/>
  <c r="E52" i="9"/>
  <c r="B52" i="9" s="1"/>
  <c r="H51" i="9"/>
  <c r="G51" i="9"/>
  <c r="F51" i="9"/>
  <c r="H50" i="9"/>
  <c r="G50" i="9"/>
  <c r="E50" i="9" s="1"/>
  <c r="F50" i="9"/>
  <c r="H49" i="9"/>
  <c r="G49" i="9"/>
  <c r="E49" i="9" s="1"/>
  <c r="B49" i="9" s="1"/>
  <c r="F49" i="9"/>
  <c r="H48" i="9"/>
  <c r="E48" i="9" s="1"/>
  <c r="G48" i="9"/>
  <c r="F48" i="9"/>
  <c r="H47" i="9"/>
  <c r="G47" i="9"/>
  <c r="E47" i="9" s="1"/>
  <c r="B47" i="9" s="1"/>
  <c r="F47" i="9"/>
  <c r="H46" i="9"/>
  <c r="G46" i="9"/>
  <c r="F46" i="9"/>
  <c r="H45" i="9"/>
  <c r="G45" i="9"/>
  <c r="E45" i="9" s="1"/>
  <c r="B45" i="9" s="1"/>
  <c r="F45" i="9"/>
  <c r="H44" i="9"/>
  <c r="E44" i="9" s="1"/>
  <c r="B44" i="9" s="1"/>
  <c r="G44" i="9"/>
  <c r="F44" i="9"/>
  <c r="H43" i="9"/>
  <c r="G43" i="9"/>
  <c r="F43" i="9"/>
  <c r="E43" i="9"/>
  <c r="B43" i="9" s="1"/>
  <c r="H42" i="9"/>
  <c r="G42" i="9"/>
  <c r="E42" i="9" s="1"/>
  <c r="F42" i="9"/>
  <c r="B42" i="9"/>
  <c r="H41" i="9"/>
  <c r="G41" i="9"/>
  <c r="F41" i="9"/>
  <c r="E41" i="9"/>
  <c r="B41" i="9" s="1"/>
  <c r="H40" i="9"/>
  <c r="E40" i="9" s="1"/>
  <c r="B40" i="9" s="1"/>
  <c r="G40" i="9"/>
  <c r="F40" i="9"/>
  <c r="H39" i="9"/>
  <c r="G39" i="9"/>
  <c r="F39" i="9"/>
  <c r="E39" i="9"/>
  <c r="B39" i="9" s="1"/>
  <c r="H38" i="9"/>
  <c r="G38" i="9"/>
  <c r="F38" i="9"/>
  <c r="H37" i="9"/>
  <c r="E37" i="9" s="1"/>
  <c r="B37" i="9" s="1"/>
  <c r="G37" i="9"/>
  <c r="F37" i="9"/>
  <c r="H36" i="9"/>
  <c r="G36" i="9"/>
  <c r="F36" i="9"/>
  <c r="E36" i="9"/>
  <c r="B36" i="9" s="1"/>
  <c r="H35" i="9"/>
  <c r="G35" i="9"/>
  <c r="E35" i="9" s="1"/>
  <c r="B35" i="9" s="1"/>
  <c r="F35" i="9"/>
  <c r="H34" i="9"/>
  <c r="G34" i="9"/>
  <c r="E34" i="9" s="1"/>
  <c r="F34" i="9"/>
  <c r="H33" i="9"/>
  <c r="G33" i="9"/>
  <c r="E33" i="9" s="1"/>
  <c r="B33" i="9" s="1"/>
  <c r="F33" i="9"/>
  <c r="H32" i="9"/>
  <c r="E32" i="9" s="1"/>
  <c r="B32" i="9" s="1"/>
  <c r="G32" i="9"/>
  <c r="F32" i="9"/>
  <c r="H31" i="9"/>
  <c r="G31" i="9"/>
  <c r="E31" i="9" s="1"/>
  <c r="B31" i="9" s="1"/>
  <c r="F31" i="9"/>
  <c r="H30" i="9"/>
  <c r="G30" i="9"/>
  <c r="F30" i="9"/>
  <c r="H29" i="9"/>
  <c r="G29" i="9"/>
  <c r="E29" i="9" s="1"/>
  <c r="B29" i="9" s="1"/>
  <c r="F29" i="9"/>
  <c r="H28" i="9"/>
  <c r="E28" i="9" s="1"/>
  <c r="B28" i="9" s="1"/>
  <c r="G28" i="9"/>
  <c r="F28" i="9"/>
  <c r="H27" i="9"/>
  <c r="G27" i="9"/>
  <c r="F27" i="9"/>
  <c r="E27" i="9"/>
  <c r="B27" i="9" s="1"/>
  <c r="H26" i="9"/>
  <c r="E26" i="9" s="1"/>
  <c r="B26" i="9" s="1"/>
  <c r="G26" i="9"/>
  <c r="F26" i="9"/>
  <c r="H25" i="9"/>
  <c r="G25" i="9"/>
  <c r="F25" i="9"/>
  <c r="F24" i="9"/>
  <c r="F4" i="9"/>
  <c r="O3" i="9"/>
  <c r="G296" i="9" s="1"/>
  <c r="I3" i="9"/>
  <c r="G174" i="9" s="1"/>
  <c r="E174" i="9" s="1"/>
  <c r="H3" i="9"/>
  <c r="G3" i="9"/>
  <c r="D104" i="8"/>
  <c r="C1681" i="1" s="1"/>
  <c r="H1681" i="1" s="1"/>
  <c r="D97" i="8"/>
  <c r="D92" i="8"/>
  <c r="D87" i="8"/>
  <c r="D82" i="8"/>
  <c r="D77" i="8"/>
  <c r="D72" i="8"/>
  <c r="D67" i="8"/>
  <c r="D62" i="8"/>
  <c r="D57" i="8"/>
  <c r="D52" i="8"/>
  <c r="D51" i="8" s="1"/>
  <c r="D45" i="8" s="1"/>
  <c r="D46" i="8"/>
  <c r="D37" i="8"/>
  <c r="D27" i="8"/>
  <c r="D25" i="8" s="1"/>
  <c r="C1602" i="1" s="1"/>
  <c r="D18" i="8"/>
  <c r="D8" i="8"/>
  <c r="C1585" i="1" s="1"/>
  <c r="E44" i="7"/>
  <c r="I36" i="3" s="1"/>
  <c r="D44" i="7"/>
  <c r="H36" i="3" s="1"/>
  <c r="E39" i="7"/>
  <c r="D39" i="7"/>
  <c r="E38" i="7"/>
  <c r="I35" i="3" s="1"/>
  <c r="D38" i="7"/>
  <c r="E30" i="7"/>
  <c r="D30" i="7"/>
  <c r="E23" i="7"/>
  <c r="D23" i="7"/>
  <c r="D22" i="7" s="1"/>
  <c r="E14" i="7"/>
  <c r="D14" i="7"/>
  <c r="C1547" i="1" s="1"/>
  <c r="J1547" i="1" s="1"/>
  <c r="E7" i="7"/>
  <c r="D7" i="7"/>
  <c r="E6" i="7"/>
  <c r="D6" i="7"/>
  <c r="F140" i="6"/>
  <c r="F139" i="6"/>
  <c r="F138" i="6"/>
  <c r="F137" i="6"/>
  <c r="F136" i="6"/>
  <c r="F135" i="6"/>
  <c r="F134" i="6"/>
  <c r="F133" i="6"/>
  <c r="F132" i="6"/>
  <c r="F131" i="6"/>
  <c r="F130" i="6"/>
  <c r="E130" i="6"/>
  <c r="D130" i="6"/>
  <c r="D129" i="6" s="1"/>
  <c r="F129" i="6"/>
  <c r="E129" i="6"/>
  <c r="D1525" i="1" s="1"/>
  <c r="F128" i="6"/>
  <c r="F127" i="6"/>
  <c r="F126" i="6"/>
  <c r="F125" i="6"/>
  <c r="F124" i="6"/>
  <c r="F123" i="6"/>
  <c r="F122" i="6"/>
  <c r="E122" i="6"/>
  <c r="D122" i="6"/>
  <c r="F121" i="6"/>
  <c r="F120" i="6"/>
  <c r="F119" i="6"/>
  <c r="E118" i="6"/>
  <c r="D118" i="6"/>
  <c r="F118" i="6" s="1"/>
  <c r="F117" i="6"/>
  <c r="F116" i="6"/>
  <c r="E115" i="6"/>
  <c r="F115" i="6" s="1"/>
  <c r="D115" i="6"/>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E89" i="6" s="1"/>
  <c r="D90" i="6"/>
  <c r="F88" i="6"/>
  <c r="F87" i="6"/>
  <c r="F86" i="6"/>
  <c r="F85" i="6"/>
  <c r="F84" i="6"/>
  <c r="F83" i="6"/>
  <c r="E82" i="6"/>
  <c r="D1478" i="1" s="1"/>
  <c r="D82" i="6"/>
  <c r="F81" i="6"/>
  <c r="F80" i="6"/>
  <c r="F79" i="6"/>
  <c r="F78" i="6"/>
  <c r="F77" i="6"/>
  <c r="F76" i="6"/>
  <c r="F75" i="6"/>
  <c r="E75" i="6"/>
  <c r="D1471" i="1" s="1"/>
  <c r="D75" i="6"/>
  <c r="F74" i="6"/>
  <c r="F73" i="6"/>
  <c r="F72" i="6"/>
  <c r="F71" i="6"/>
  <c r="F70" i="6"/>
  <c r="F69" i="6"/>
  <c r="F68" i="6"/>
  <c r="F67" i="6"/>
  <c r="E66" i="6"/>
  <c r="D66" i="6"/>
  <c r="F65" i="6"/>
  <c r="F64" i="6"/>
  <c r="F63" i="6"/>
  <c r="F62" i="6"/>
  <c r="E61" i="6"/>
  <c r="D61" i="6"/>
  <c r="F61" i="6" s="1"/>
  <c r="F60" i="6"/>
  <c r="F59" i="6"/>
  <c r="F58" i="6"/>
  <c r="F57" i="6"/>
  <c r="F56" i="6"/>
  <c r="F55" i="6"/>
  <c r="E54" i="6"/>
  <c r="D1450" i="1" s="1"/>
  <c r="D54" i="6"/>
  <c r="F54" i="6" s="1"/>
  <c r="F53" i="6"/>
  <c r="F52" i="6"/>
  <c r="F51" i="6"/>
  <c r="F50" i="6"/>
  <c r="E50" i="6"/>
  <c r="D50" i="6"/>
  <c r="F49" i="6"/>
  <c r="F48" i="6"/>
  <c r="F47" i="6"/>
  <c r="F46" i="6"/>
  <c r="F45" i="6"/>
  <c r="F44" i="6"/>
  <c r="E43" i="6"/>
  <c r="D43" i="6"/>
  <c r="F42" i="6"/>
  <c r="F41" i="6"/>
  <c r="F40" i="6"/>
  <c r="F39" i="6"/>
  <c r="E39" i="6"/>
  <c r="D1435" i="1" s="1"/>
  <c r="D39" i="6"/>
  <c r="F38" i="6"/>
  <c r="F37" i="6"/>
  <c r="F36" i="6"/>
  <c r="E36" i="6"/>
  <c r="D36" i="6"/>
  <c r="E35" i="6"/>
  <c r="D1431"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G1409" i="1" s="1"/>
  <c r="D13" i="6"/>
  <c r="F12" i="6"/>
  <c r="F11" i="6"/>
  <c r="F10" i="6"/>
  <c r="E10" i="6"/>
  <c r="D10" i="6"/>
  <c r="F9" i="6"/>
  <c r="F8" i="6"/>
  <c r="F7" i="6"/>
  <c r="E6" i="6"/>
  <c r="D6" i="6"/>
  <c r="F6" i="6" s="1"/>
  <c r="D5" i="6"/>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D274" i="5"/>
  <c r="F273" i="5"/>
  <c r="F272" i="5"/>
  <c r="F271" i="5"/>
  <c r="F270" i="5"/>
  <c r="F269" i="5"/>
  <c r="F268" i="5"/>
  <c r="F267" i="5"/>
  <c r="F266" i="5"/>
  <c r="F265" i="5"/>
  <c r="E264" i="5"/>
  <c r="D264" i="5"/>
  <c r="F263" i="5"/>
  <c r="F262" i="5"/>
  <c r="F261" i="5"/>
  <c r="E260" i="5"/>
  <c r="D260" i="5"/>
  <c r="C1264" i="1" s="1"/>
  <c r="F259" i="5"/>
  <c r="F258" i="5"/>
  <c r="F257" i="5"/>
  <c r="E256" i="5"/>
  <c r="D256" i="5"/>
  <c r="F254" i="5"/>
  <c r="F253" i="5"/>
  <c r="E252" i="5"/>
  <c r="D252" i="5"/>
  <c r="F250" i="5"/>
  <c r="F249" i="5"/>
  <c r="E248" i="5"/>
  <c r="D1252" i="1" s="1"/>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E220" i="5"/>
  <c r="D220" i="5"/>
  <c r="D219" i="5"/>
  <c r="F218" i="5"/>
  <c r="F217" i="5"/>
  <c r="F216" i="5"/>
  <c r="F215" i="5"/>
  <c r="F214" i="5"/>
  <c r="F213" i="5"/>
  <c r="F212" i="5"/>
  <c r="F211" i="5"/>
  <c r="E211" i="5"/>
  <c r="D211" i="5"/>
  <c r="F210" i="5"/>
  <c r="F209" i="5"/>
  <c r="F208" i="5"/>
  <c r="F207" i="5"/>
  <c r="F206" i="5"/>
  <c r="F205" i="5"/>
  <c r="F204" i="5"/>
  <c r="E204" i="5"/>
  <c r="D204" i="5"/>
  <c r="D203" i="5" s="1"/>
  <c r="F203" i="5"/>
  <c r="E203" i="5"/>
  <c r="H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F181" i="5"/>
  <c r="E181" i="5"/>
  <c r="D181" i="5"/>
  <c r="F180" i="5"/>
  <c r="F179" i="5"/>
  <c r="D178" i="5"/>
  <c r="G336" i="9" s="1"/>
  <c r="F174" i="5"/>
  <c r="F173" i="5"/>
  <c r="F172" i="5"/>
  <c r="F171" i="5"/>
  <c r="E171" i="5"/>
  <c r="D1176" i="1" s="1"/>
  <c r="H1176" i="1"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43" i="5"/>
  <c r="F142" i="5"/>
  <c r="F141" i="5"/>
  <c r="F140" i="5"/>
  <c r="F139" i="5"/>
  <c r="F138" i="5"/>
  <c r="F137" i="5"/>
  <c r="E136" i="5"/>
  <c r="E135" i="5" s="1"/>
  <c r="D1140" i="1" s="1"/>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5" i="5"/>
  <c r="F54" i="5"/>
  <c r="F53" i="5"/>
  <c r="F52" i="5"/>
  <c r="E52" i="5"/>
  <c r="D1057" i="1" s="1"/>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88" i="1" s="1"/>
  <c r="H588" i="1" s="1"/>
  <c r="D594" i="4"/>
  <c r="F594" i="4" s="1"/>
  <c r="F593" i="4"/>
  <c r="F592" i="4"/>
  <c r="F591" i="4"/>
  <c r="E591" i="4"/>
  <c r="D591" i="4"/>
  <c r="F590" i="4"/>
  <c r="F589" i="4"/>
  <c r="E589" i="4"/>
  <c r="D589" i="4"/>
  <c r="F588" i="4"/>
  <c r="F587" i="4"/>
  <c r="F586" i="4"/>
  <c r="E585" i="4"/>
  <c r="D585" i="4"/>
  <c r="F583" i="4"/>
  <c r="F582" i="4"/>
  <c r="E581" i="4"/>
  <c r="D581" i="4"/>
  <c r="F580" i="4"/>
  <c r="F579" i="4"/>
  <c r="E578" i="4"/>
  <c r="D572" i="1" s="1"/>
  <c r="D578" i="4"/>
  <c r="F577" i="4"/>
  <c r="F576" i="4"/>
  <c r="F575" i="4"/>
  <c r="E575" i="4"/>
  <c r="D569" i="1" s="1"/>
  <c r="H569" i="1" s="1"/>
  <c r="D575" i="4"/>
  <c r="F574" i="4"/>
  <c r="F573" i="4"/>
  <c r="F572" i="4"/>
  <c r="E572" i="4"/>
  <c r="D572" i="4"/>
  <c r="E571" i="4"/>
  <c r="D565" i="1" s="1"/>
  <c r="F570" i="4"/>
  <c r="F569" i="4"/>
  <c r="F568" i="4"/>
  <c r="F567" i="4"/>
  <c r="F566" i="4"/>
  <c r="F565" i="4"/>
  <c r="F564" i="4"/>
  <c r="F563" i="4"/>
  <c r="E562" i="4"/>
  <c r="D562" i="4"/>
  <c r="F562" i="4" s="1"/>
  <c r="F561" i="4"/>
  <c r="F560" i="4"/>
  <c r="F559" i="4"/>
  <c r="F558" i="4"/>
  <c r="E557" i="4"/>
  <c r="D557" i="4"/>
  <c r="F556" i="4"/>
  <c r="F555" i="4"/>
  <c r="F554" i="4"/>
  <c r="F553" i="4"/>
  <c r="F552" i="4"/>
  <c r="F551" i="4"/>
  <c r="E550" i="4"/>
  <c r="D544" i="1" s="1"/>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8" i="4"/>
  <c r="F527" i="4"/>
  <c r="E526" i="4"/>
  <c r="D520" i="1" s="1"/>
  <c r="D526" i="4"/>
  <c r="F525" i="4"/>
  <c r="F524" i="4"/>
  <c r="F523" i="4"/>
  <c r="E523" i="4"/>
  <c r="D523" i="4"/>
  <c r="D522" i="4"/>
  <c r="F521" i="4"/>
  <c r="F520" i="4"/>
  <c r="F519" i="4"/>
  <c r="F518" i="4"/>
  <c r="F517" i="4"/>
  <c r="F516" i="4"/>
  <c r="F515" i="4"/>
  <c r="F514" i="4"/>
  <c r="E514" i="4"/>
  <c r="D514" i="4"/>
  <c r="F513" i="4"/>
  <c r="F512" i="4"/>
  <c r="F511" i="4"/>
  <c r="F510" i="4"/>
  <c r="F509" i="4"/>
  <c r="E509" i="4"/>
  <c r="D503" i="1" s="1"/>
  <c r="G503" i="1" s="1"/>
  <c r="D509" i="4"/>
  <c r="F508" i="4"/>
  <c r="F507" i="4"/>
  <c r="F506" i="4"/>
  <c r="F505" i="4"/>
  <c r="F504" i="4"/>
  <c r="F503" i="4"/>
  <c r="F502" i="4"/>
  <c r="E502" i="4"/>
  <c r="D502" i="4"/>
  <c r="F501" i="4"/>
  <c r="F500" i="4"/>
  <c r="F499" i="4"/>
  <c r="F498" i="4"/>
  <c r="F497" i="4"/>
  <c r="E497" i="4"/>
  <c r="D491" i="1" s="1"/>
  <c r="H491" i="1" s="1"/>
  <c r="D497" i="4"/>
  <c r="F496" i="4"/>
  <c r="F495" i="4"/>
  <c r="F494" i="4"/>
  <c r="F493" i="4"/>
  <c r="E492" i="4"/>
  <c r="D492" i="4"/>
  <c r="F492" i="4" s="1"/>
  <c r="D491" i="4"/>
  <c r="F490" i="4"/>
  <c r="F489" i="4"/>
  <c r="E488" i="4"/>
  <c r="D488" i="4"/>
  <c r="F487" i="4"/>
  <c r="F486" i="4"/>
  <c r="F485" i="4"/>
  <c r="E485" i="4"/>
  <c r="D479" i="1" s="1"/>
  <c r="H479" i="1" s="1"/>
  <c r="D485" i="4"/>
  <c r="F484" i="4"/>
  <c r="F483" i="4"/>
  <c r="F482" i="4"/>
  <c r="F481" i="4"/>
  <c r="E480" i="4"/>
  <c r="D480" i="4"/>
  <c r="F480" i="4" s="1"/>
  <c r="D479" i="4"/>
  <c r="F478" i="4"/>
  <c r="F477" i="4"/>
  <c r="E476" i="4"/>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H451" i="1" s="1"/>
  <c r="D457" i="4"/>
  <c r="F456" i="4"/>
  <c r="F455" i="4"/>
  <c r="F454" i="4"/>
  <c r="F453" i="4"/>
  <c r="E452" i="4"/>
  <c r="D452" i="4"/>
  <c r="F451" i="4"/>
  <c r="F450" i="4"/>
  <c r="F449" i="4"/>
  <c r="F448" i="4"/>
  <c r="F447" i="4"/>
  <c r="F446" i="4"/>
  <c r="F445" i="4"/>
  <c r="E445" i="4"/>
  <c r="D439" i="1" s="1"/>
  <c r="G439" i="1" s="1"/>
  <c r="D445" i="4"/>
  <c r="F444" i="4"/>
  <c r="F443" i="4"/>
  <c r="F442" i="4"/>
  <c r="F441" i="4"/>
  <c r="E440" i="4"/>
  <c r="D440" i="4"/>
  <c r="F440" i="4" s="1"/>
  <c r="F439" i="4"/>
  <c r="F438" i="4"/>
  <c r="F437" i="4"/>
  <c r="E437" i="4"/>
  <c r="D437" i="4"/>
  <c r="F436" i="4"/>
  <c r="F435" i="4"/>
  <c r="F434" i="4"/>
  <c r="F433" i="4"/>
  <c r="E432" i="4"/>
  <c r="D432" i="4"/>
  <c r="F432" i="4" s="1"/>
  <c r="E428" i="4"/>
  <c r="D423" i="1" s="1"/>
  <c r="D428" i="4"/>
  <c r="F428" i="4" s="1"/>
  <c r="E427" i="4"/>
  <c r="D422" i="1" s="1"/>
  <c r="D427" i="4"/>
  <c r="E426" i="4"/>
  <c r="D421" i="1" s="1"/>
  <c r="D426" i="4"/>
  <c r="F421" i="4"/>
  <c r="F420" i="4"/>
  <c r="F419" i="4"/>
  <c r="F416" i="4"/>
  <c r="F415" i="4"/>
  <c r="F414" i="4"/>
  <c r="F413" i="4"/>
  <c r="E412" i="4"/>
  <c r="D412" i="4"/>
  <c r="F412" i="4" s="1"/>
  <c r="F411" i="4"/>
  <c r="E410" i="4"/>
  <c r="D410" i="4"/>
  <c r="F409" i="4"/>
  <c r="F408" i="4"/>
  <c r="E407" i="4"/>
  <c r="D407" i="4"/>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D361" i="4"/>
  <c r="F359" i="4"/>
  <c r="E358" i="4"/>
  <c r="D358" i="4"/>
  <c r="F357" i="4"/>
  <c r="F356" i="4"/>
  <c r="E355" i="4"/>
  <c r="E354" i="4" s="1"/>
  <c r="D355" i="4"/>
  <c r="F353" i="4"/>
  <c r="F352" i="4"/>
  <c r="F351" i="4"/>
  <c r="F350" i="4"/>
  <c r="F349" i="4"/>
  <c r="E349" i="4"/>
  <c r="D349" i="4"/>
  <c r="F348" i="4"/>
  <c r="F347" i="4"/>
  <c r="E346" i="4"/>
  <c r="D346" i="4"/>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6" i="4"/>
  <c r="F325" i="4"/>
  <c r="F324" i="4"/>
  <c r="F323" i="4"/>
  <c r="E322" i="4"/>
  <c r="D322" i="4"/>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4" i="1" s="1"/>
  <c r="D278" i="4"/>
  <c r="F277" i="4"/>
  <c r="F276" i="4"/>
  <c r="F275" i="4"/>
  <c r="F274" i="4"/>
  <c r="E274" i="4"/>
  <c r="D274" i="4"/>
  <c r="F272" i="4"/>
  <c r="F271" i="4"/>
  <c r="F270" i="4"/>
  <c r="E269" i="4"/>
  <c r="D269" i="4"/>
  <c r="F269" i="4" s="1"/>
  <c r="F268" i="4"/>
  <c r="F267" i="4"/>
  <c r="F266" i="4"/>
  <c r="F265" i="4"/>
  <c r="F264" i="4"/>
  <c r="E263" i="4"/>
  <c r="E262" i="4" s="1"/>
  <c r="D258" i="1" s="1"/>
  <c r="D263" i="4"/>
  <c r="F261" i="4"/>
  <c r="F260" i="4"/>
  <c r="F259" i="4"/>
  <c r="F258" i="4"/>
  <c r="F257" i="4"/>
  <c r="E257" i="4"/>
  <c r="D253" i="1" s="1"/>
  <c r="D257" i="4"/>
  <c r="F256" i="4"/>
  <c r="F255" i="4"/>
  <c r="F254" i="4"/>
  <c r="E254" i="4"/>
  <c r="D254" i="4"/>
  <c r="F253" i="4"/>
  <c r="F252" i="4"/>
  <c r="F251" i="4"/>
  <c r="E250" i="4"/>
  <c r="D250" i="4"/>
  <c r="F250" i="4" s="1"/>
  <c r="F249" i="4"/>
  <c r="F248" i="4"/>
  <c r="F247" i="4"/>
  <c r="F246" i="4"/>
  <c r="E246" i="4"/>
  <c r="D246" i="4"/>
  <c r="F245" i="4"/>
  <c r="F244" i="4"/>
  <c r="F243" i="4"/>
  <c r="E242" i="4"/>
  <c r="D238" i="1" s="1"/>
  <c r="H238" i="1" s="1"/>
  <c r="D242" i="4"/>
  <c r="F242" i="4" s="1"/>
  <c r="F241" i="4"/>
  <c r="F240" i="4"/>
  <c r="F239" i="4"/>
  <c r="F238" i="4"/>
  <c r="E237" i="4"/>
  <c r="D237" i="4"/>
  <c r="F236" i="4"/>
  <c r="F235" i="4"/>
  <c r="E234" i="4"/>
  <c r="D234" i="4"/>
  <c r="F233" i="4"/>
  <c r="F232" i="4"/>
  <c r="F231" i="4"/>
  <c r="E231" i="4"/>
  <c r="D231" i="4"/>
  <c r="F229" i="4"/>
  <c r="F228" i="4"/>
  <c r="F227" i="4"/>
  <c r="F226" i="4"/>
  <c r="E225" i="4"/>
  <c r="D225" i="4"/>
  <c r="F224" i="4"/>
  <c r="F223" i="4"/>
  <c r="E222" i="4"/>
  <c r="D222" i="4"/>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0" i="1" s="1"/>
  <c r="H190" i="1"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56" i="1" s="1"/>
  <c r="D160" i="4"/>
  <c r="F159" i="4"/>
  <c r="F158" i="4"/>
  <c r="F157" i="4"/>
  <c r="F156" i="4"/>
  <c r="F155" i="4"/>
  <c r="E154" i="4"/>
  <c r="F154" i="4" s="1"/>
  <c r="D154" i="4"/>
  <c r="D153" i="4"/>
  <c r="F151" i="4"/>
  <c r="F150" i="4"/>
  <c r="F149" i="4"/>
  <c r="F148" i="4"/>
  <c r="F147" i="4"/>
  <c r="F146" i="4"/>
  <c r="F145" i="4"/>
  <c r="F144" i="4"/>
  <c r="F143" i="4"/>
  <c r="F142" i="4"/>
  <c r="F141" i="4"/>
  <c r="E141" i="4"/>
  <c r="D141" i="4"/>
  <c r="E140" i="4"/>
  <c r="D136" i="1" s="1"/>
  <c r="D140" i="4"/>
  <c r="F139" i="4"/>
  <c r="F138" i="4"/>
  <c r="F137" i="4"/>
  <c r="F136" i="4"/>
  <c r="E135" i="4"/>
  <c r="D135" i="4"/>
  <c r="E134" i="4"/>
  <c r="F133" i="4"/>
  <c r="F132" i="4"/>
  <c r="F131" i="4"/>
  <c r="F130" i="4"/>
  <c r="E129" i="4"/>
  <c r="F129" i="4" s="1"/>
  <c r="D129" i="4"/>
  <c r="F128" i="4"/>
  <c r="F127" i="4"/>
  <c r="E126" i="4"/>
  <c r="F126" i="4" s="1"/>
  <c r="D126" i="4"/>
  <c r="E125" i="4"/>
  <c r="F125" i="4" s="1"/>
  <c r="D125" i="4"/>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7" i="4"/>
  <c r="E106" i="4"/>
  <c r="D102" i="1" s="1"/>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6" i="4"/>
  <c r="F75" i="4"/>
  <c r="E74" i="4"/>
  <c r="D70" i="1" s="1"/>
  <c r="D74" i="4"/>
  <c r="F73" i="4"/>
  <c r="F72" i="4"/>
  <c r="F71" i="4"/>
  <c r="E71" i="4"/>
  <c r="D67" i="1" s="1"/>
  <c r="H67" i="1" s="1"/>
  <c r="D71" i="4"/>
  <c r="F70" i="4"/>
  <c r="F69" i="4"/>
  <c r="F68" i="4"/>
  <c r="E68" i="4"/>
  <c r="D68" i="4"/>
  <c r="F67" i="4"/>
  <c r="F66" i="4"/>
  <c r="F65" i="4"/>
  <c r="E64" i="4"/>
  <c r="D64" i="4"/>
  <c r="F63" i="4"/>
  <c r="F62" i="4"/>
  <c r="F61" i="4"/>
  <c r="E61" i="4"/>
  <c r="D57" i="1" s="1"/>
  <c r="D61" i="4"/>
  <c r="F60" i="4"/>
  <c r="F59" i="4"/>
  <c r="E58" i="4"/>
  <c r="D54" i="1" s="1"/>
  <c r="D58" i="4"/>
  <c r="F57" i="4"/>
  <c r="F56" i="4"/>
  <c r="F55" i="4"/>
  <c r="F54" i="4"/>
  <c r="F53" i="4"/>
  <c r="E53" i="4"/>
  <c r="D49" i="1" s="1"/>
  <c r="D53" i="4"/>
  <c r="F52" i="4"/>
  <c r="F51" i="4"/>
  <c r="F50" i="4"/>
  <c r="E50" i="4"/>
  <c r="D50" i="4"/>
  <c r="F48" i="4"/>
  <c r="F47" i="4"/>
  <c r="F46" i="4"/>
  <c r="F45" i="4"/>
  <c r="E44" i="4"/>
  <c r="D44" i="4"/>
  <c r="F44" i="4" s="1"/>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G36" i="3"/>
  <c r="B36" i="3"/>
  <c r="H35" i="3"/>
  <c r="G35" i="3"/>
  <c r="B35" i="3"/>
  <c r="H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H1686" i="1"/>
  <c r="G1686" i="1"/>
  <c r="C1686" i="1"/>
  <c r="C1685" i="1"/>
  <c r="H1685" i="1" s="1"/>
  <c r="C1684" i="1"/>
  <c r="H1683" i="1"/>
  <c r="C1683" i="1"/>
  <c r="G1683" i="1" s="1"/>
  <c r="H1682" i="1"/>
  <c r="G1682" i="1"/>
  <c r="C1682" i="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H1634" i="1"/>
  <c r="G1634" i="1"/>
  <c r="C1634" i="1"/>
  <c r="C1633" i="1"/>
  <c r="H1633" i="1" s="1"/>
  <c r="C1632" i="1"/>
  <c r="H1631" i="1"/>
  <c r="C1631" i="1"/>
  <c r="G1631" i="1" s="1"/>
  <c r="H1630" i="1"/>
  <c r="G1630" i="1"/>
  <c r="C1630" i="1"/>
  <c r="C1629" i="1"/>
  <c r="H1629" i="1" s="1"/>
  <c r="C1628" i="1"/>
  <c r="H1627" i="1"/>
  <c r="C1627" i="1"/>
  <c r="G1627" i="1" s="1"/>
  <c r="H1626" i="1"/>
  <c r="G1626" i="1"/>
  <c r="C1626"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C1606" i="1"/>
  <c r="H1606" i="1" s="1"/>
  <c r="C1605" i="1"/>
  <c r="H1605" i="1" s="1"/>
  <c r="H1603" i="1"/>
  <c r="C1603" i="1"/>
  <c r="G1603" i="1" s="1"/>
  <c r="G1601" i="1"/>
  <c r="C1601" i="1"/>
  <c r="H1601" i="1" s="1"/>
  <c r="C1600" i="1"/>
  <c r="H1599" i="1"/>
  <c r="C1599" i="1"/>
  <c r="G1599" i="1" s="1"/>
  <c r="H1598" i="1"/>
  <c r="G1598" i="1"/>
  <c r="C1598" i="1"/>
  <c r="G1597" i="1"/>
  <c r="C1597" i="1"/>
  <c r="H1597" i="1" s="1"/>
  <c r="C1596" i="1"/>
  <c r="H1595" i="1"/>
  <c r="C1595" i="1"/>
  <c r="G1595" i="1" s="1"/>
  <c r="G1594" i="1"/>
  <c r="C1594" i="1"/>
  <c r="H1594" i="1" s="1"/>
  <c r="G1593" i="1"/>
  <c r="C1593" i="1"/>
  <c r="H1593" i="1" s="1"/>
  <c r="C1592" i="1"/>
  <c r="H1591" i="1"/>
  <c r="C1591" i="1"/>
  <c r="G1591" i="1" s="1"/>
  <c r="H1590" i="1"/>
  <c r="G1590" i="1"/>
  <c r="C1590" i="1"/>
  <c r="G1589" i="1"/>
  <c r="C1589" i="1"/>
  <c r="H1589" i="1" s="1"/>
  <c r="C1588" i="1"/>
  <c r="C1587" i="1"/>
  <c r="G1587" i="1" s="1"/>
  <c r="G1586" i="1"/>
  <c r="C1586" i="1"/>
  <c r="H1586" i="1" s="1"/>
  <c r="C1584" i="1"/>
  <c r="H1582" i="1"/>
  <c r="G1582" i="1"/>
  <c r="C1582" i="1"/>
  <c r="D1581" i="1"/>
  <c r="C1581" i="1"/>
  <c r="D1580" i="1"/>
  <c r="H1580" i="1" s="1"/>
  <c r="C1580" i="1"/>
  <c r="D1579" i="1"/>
  <c r="C1579" i="1"/>
  <c r="D1578" i="1"/>
  <c r="H1578" i="1" s="1"/>
  <c r="C1578" i="1"/>
  <c r="C1577" i="1"/>
  <c r="D1576" i="1"/>
  <c r="C1576" i="1"/>
  <c r="J1575" i="1"/>
  <c r="G1575" i="1"/>
  <c r="I1575" i="1" s="1"/>
  <c r="D1575" i="1"/>
  <c r="H1575" i="1" s="1"/>
  <c r="C1575" i="1"/>
  <c r="D1574" i="1"/>
  <c r="C1574" i="1"/>
  <c r="J1573" i="1"/>
  <c r="G1573" i="1"/>
  <c r="I1573" i="1" s="1"/>
  <c r="D1573" i="1"/>
  <c r="H1573" i="1" s="1"/>
  <c r="C1573" i="1"/>
  <c r="G1572" i="1"/>
  <c r="D1572" i="1"/>
  <c r="H1572" i="1" s="1"/>
  <c r="C1572" i="1"/>
  <c r="D1571" i="1"/>
  <c r="H1571" i="1" s="1"/>
  <c r="C1571" i="1"/>
  <c r="H1570" i="1"/>
  <c r="D1570" i="1"/>
  <c r="C1570" i="1"/>
  <c r="D1569" i="1"/>
  <c r="H1569" i="1" s="1"/>
  <c r="C1569" i="1"/>
  <c r="H1568" i="1"/>
  <c r="D1568" i="1"/>
  <c r="C1568" i="1"/>
  <c r="D1567" i="1"/>
  <c r="H1567" i="1" s="1"/>
  <c r="C1567" i="1"/>
  <c r="H1566" i="1"/>
  <c r="D1566" i="1"/>
  <c r="C1566" i="1"/>
  <c r="D1565" i="1"/>
  <c r="H1565" i="1" s="1"/>
  <c r="C1565" i="1"/>
  <c r="H1564" i="1"/>
  <c r="D1564" i="1"/>
  <c r="C1564" i="1"/>
  <c r="D1563" i="1"/>
  <c r="C1563" i="1"/>
  <c r="G1563" i="1" s="1"/>
  <c r="D1562" i="1"/>
  <c r="H1562" i="1" s="1"/>
  <c r="C1562" i="1"/>
  <c r="D1561" i="1"/>
  <c r="C1561" i="1"/>
  <c r="D1560" i="1"/>
  <c r="H1560" i="1" s="1"/>
  <c r="C1560" i="1"/>
  <c r="D1559" i="1"/>
  <c r="C1559" i="1"/>
  <c r="D1558" i="1"/>
  <c r="H1558" i="1" s="1"/>
  <c r="C1558" i="1"/>
  <c r="D1557" i="1"/>
  <c r="C1557" i="1"/>
  <c r="C1556" i="1"/>
  <c r="C1555" i="1"/>
  <c r="D1554" i="1"/>
  <c r="H1554" i="1" s="1"/>
  <c r="C1554" i="1"/>
  <c r="D1553" i="1"/>
  <c r="C1553" i="1"/>
  <c r="D1552" i="1"/>
  <c r="H1552" i="1" s="1"/>
  <c r="C1552" i="1"/>
  <c r="D1551" i="1"/>
  <c r="C1551" i="1"/>
  <c r="D1550" i="1"/>
  <c r="H1550" i="1" s="1"/>
  <c r="C1550" i="1"/>
  <c r="D1549" i="1"/>
  <c r="C1549" i="1"/>
  <c r="D1548" i="1"/>
  <c r="H1548" i="1" s="1"/>
  <c r="C1548" i="1"/>
  <c r="D1547" i="1"/>
  <c r="J1546" i="1"/>
  <c r="D1546" i="1"/>
  <c r="C1546" i="1"/>
  <c r="H1545" i="1"/>
  <c r="G1545" i="1"/>
  <c r="D1545" i="1"/>
  <c r="C1545" i="1"/>
  <c r="J1545" i="1" s="1"/>
  <c r="J1544" i="1"/>
  <c r="D1544" i="1"/>
  <c r="C1544" i="1"/>
  <c r="H1543" i="1"/>
  <c r="G1543" i="1"/>
  <c r="D1543" i="1"/>
  <c r="C1543" i="1"/>
  <c r="J1543" i="1" s="1"/>
  <c r="J1542" i="1"/>
  <c r="D1542" i="1"/>
  <c r="C1542" i="1"/>
  <c r="H1541" i="1"/>
  <c r="G1541" i="1"/>
  <c r="D1541" i="1"/>
  <c r="C1541" i="1"/>
  <c r="J1541" i="1" s="1"/>
  <c r="H1540" i="1"/>
  <c r="G1540" i="1"/>
  <c r="D1540" i="1"/>
  <c r="C1540" i="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D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D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C1389" i="1"/>
  <c r="H1389" i="1" s="1"/>
  <c r="D1388" i="1"/>
  <c r="C1388" i="1"/>
  <c r="H1388" i="1" s="1"/>
  <c r="D1387" i="1"/>
  <c r="C1387" i="1"/>
  <c r="H1387" i="1" s="1"/>
  <c r="D1386" i="1"/>
  <c r="C1386" i="1"/>
  <c r="H1386" i="1" s="1"/>
  <c r="D1385" i="1"/>
  <c r="C1385" i="1"/>
  <c r="H1385" i="1" s="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G1314" i="1"/>
  <c r="D1314" i="1"/>
  <c r="H1314" i="1" s="1"/>
  <c r="C1314" i="1"/>
  <c r="H1313" i="1"/>
  <c r="G1313" i="1"/>
  <c r="D1313" i="1"/>
  <c r="C1313" i="1"/>
  <c r="H1312" i="1"/>
  <c r="G1312" i="1"/>
  <c r="D1312" i="1"/>
  <c r="C1312" i="1"/>
  <c r="D1311" i="1"/>
  <c r="G1311" i="1" s="1"/>
  <c r="C1311" i="1"/>
  <c r="H1310" i="1"/>
  <c r="G1310" i="1"/>
  <c r="D1310" i="1"/>
  <c r="C1310" i="1"/>
  <c r="H1309" i="1"/>
  <c r="G1309" i="1"/>
  <c r="D1309" i="1"/>
  <c r="C1309" i="1"/>
  <c r="H1308" i="1"/>
  <c r="G1308" i="1"/>
  <c r="D1308" i="1"/>
  <c r="C1308" i="1"/>
  <c r="H1307" i="1"/>
  <c r="G1307" i="1"/>
  <c r="D1307" i="1"/>
  <c r="C1307" i="1"/>
  <c r="H1306" i="1"/>
  <c r="D1306" i="1"/>
  <c r="G1306" i="1" s="1"/>
  <c r="C1306" i="1"/>
  <c r="H1305" i="1"/>
  <c r="G1305" i="1"/>
  <c r="D1305" i="1"/>
  <c r="C1305" i="1"/>
  <c r="H1304" i="1"/>
  <c r="G1304" i="1"/>
  <c r="D1304" i="1"/>
  <c r="C1304" i="1"/>
  <c r="H1303" i="1"/>
  <c r="G1303" i="1"/>
  <c r="D1303" i="1"/>
  <c r="C1303" i="1"/>
  <c r="H1302" i="1"/>
  <c r="G1302" i="1"/>
  <c r="D1302" i="1"/>
  <c r="C1302" i="1"/>
  <c r="C1301"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D1293" i="1"/>
  <c r="C1293" i="1"/>
  <c r="H1293" i="1" s="1"/>
  <c r="D1292" i="1"/>
  <c r="C1292" i="1"/>
  <c r="H1292" i="1" s="1"/>
  <c r="H1291" i="1"/>
  <c r="D1291" i="1"/>
  <c r="G1291" i="1" s="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H1267" i="1"/>
  <c r="G1267" i="1"/>
  <c r="D1267" i="1"/>
  <c r="C1267" i="1"/>
  <c r="H1266" i="1"/>
  <c r="G1266" i="1"/>
  <c r="D1266" i="1"/>
  <c r="C1266" i="1"/>
  <c r="D1265" i="1"/>
  <c r="C1265" i="1"/>
  <c r="D1264" i="1"/>
  <c r="H1263" i="1"/>
  <c r="G1263" i="1"/>
  <c r="D1263" i="1"/>
  <c r="C1263" i="1"/>
  <c r="D1262" i="1"/>
  <c r="H1262" i="1" s="1"/>
  <c r="C1262" i="1"/>
  <c r="D1261" i="1"/>
  <c r="C1261" i="1"/>
  <c r="H1261" i="1" s="1"/>
  <c r="C1260" i="1"/>
  <c r="H1258" i="1"/>
  <c r="D1258" i="1"/>
  <c r="G1258" i="1" s="1"/>
  <c r="C1258" i="1"/>
  <c r="H1257" i="1"/>
  <c r="D1257" i="1"/>
  <c r="G1257" i="1" s="1"/>
  <c r="C1257" i="1"/>
  <c r="D1256" i="1"/>
  <c r="H1254" i="1"/>
  <c r="G1254" i="1"/>
  <c r="D1254" i="1"/>
  <c r="C1254" i="1"/>
  <c r="H1253" i="1"/>
  <c r="G1253" i="1"/>
  <c r="D1253" i="1"/>
  <c r="C1253"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C1185" i="1"/>
  <c r="H1184" i="1"/>
  <c r="D1184" i="1"/>
  <c r="G1184" i="1" s="1"/>
  <c r="C1184" i="1"/>
  <c r="H1183" i="1"/>
  <c r="D1183" i="1"/>
  <c r="G1183" i="1" s="1"/>
  <c r="C1183" i="1"/>
  <c r="C1182" i="1"/>
  <c r="H1179" i="1"/>
  <c r="G1179" i="1"/>
  <c r="D1179" i="1"/>
  <c r="C1179" i="1"/>
  <c r="H1178" i="1"/>
  <c r="G1178" i="1"/>
  <c r="D1178" i="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D1166" i="1"/>
  <c r="G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D1090" i="1"/>
  <c r="H1090" i="1" s="1"/>
  <c r="C1090" i="1"/>
  <c r="H1089" i="1"/>
  <c r="G1089" i="1"/>
  <c r="D1089" i="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D1061" i="1"/>
  <c r="H1060" i="1"/>
  <c r="D1060" i="1"/>
  <c r="G1060" i="1" s="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C1034" i="1"/>
  <c r="G1033" i="1"/>
  <c r="D1033" i="1"/>
  <c r="H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3" i="1"/>
  <c r="G1023" i="1"/>
  <c r="D1023" i="1"/>
  <c r="C1023" i="1"/>
  <c r="H1022" i="1"/>
  <c r="G1022" i="1"/>
  <c r="D1022" i="1"/>
  <c r="C1022" i="1"/>
  <c r="H1021" i="1"/>
  <c r="G1021" i="1"/>
  <c r="D1021" i="1"/>
  <c r="C1021" i="1"/>
  <c r="H1020" i="1"/>
  <c r="G1020" i="1"/>
  <c r="D1020" i="1"/>
  <c r="C1020" i="1"/>
  <c r="H1019" i="1"/>
  <c r="G1019" i="1"/>
  <c r="D1019" i="1"/>
  <c r="C1019" i="1"/>
  <c r="D1018" i="1"/>
  <c r="H1016" i="1"/>
  <c r="D1016" i="1"/>
  <c r="G1016" i="1" s="1"/>
  <c r="C1016" i="1"/>
  <c r="H1015" i="1"/>
  <c r="D1015" i="1"/>
  <c r="G1015" i="1" s="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D732" i="1"/>
  <c r="G732" i="1" s="1"/>
  <c r="C732" i="1"/>
  <c r="H731" i="1"/>
  <c r="G731" i="1"/>
  <c r="D731" i="1"/>
  <c r="C731" i="1"/>
  <c r="H730" i="1"/>
  <c r="G730" i="1"/>
  <c r="D730" i="1"/>
  <c r="C730" i="1"/>
  <c r="D729" i="1"/>
  <c r="H729" i="1" s="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D662" i="1"/>
  <c r="G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H648" i="1"/>
  <c r="D648" i="1"/>
  <c r="G648" i="1" s="1"/>
  <c r="C648" i="1"/>
  <c r="H647" i="1"/>
  <c r="G647" i="1"/>
  <c r="D647" i="1"/>
  <c r="C647" i="1"/>
  <c r="H646" i="1"/>
  <c r="G646" i="1"/>
  <c r="D646" i="1"/>
  <c r="C646" i="1"/>
  <c r="H645" i="1"/>
  <c r="G645" i="1"/>
  <c r="D645" i="1"/>
  <c r="C645" i="1"/>
  <c r="H636" i="1"/>
  <c r="G636" i="1"/>
  <c r="D636" i="1"/>
  <c r="C636" i="1"/>
  <c r="H635" i="1"/>
  <c r="G635" i="1"/>
  <c r="D635" i="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0" i="1"/>
  <c r="G590" i="1"/>
  <c r="D590" i="1"/>
  <c r="C590" i="1"/>
  <c r="H589" i="1"/>
  <c r="G589" i="1"/>
  <c r="D589" i="1"/>
  <c r="C589"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D579" i="1"/>
  <c r="H577" i="1"/>
  <c r="G577" i="1"/>
  <c r="D577" i="1"/>
  <c r="C577" i="1"/>
  <c r="H576" i="1"/>
  <c r="G576" i="1"/>
  <c r="D576" i="1"/>
  <c r="C576" i="1"/>
  <c r="D575" i="1"/>
  <c r="H574" i="1"/>
  <c r="G574" i="1"/>
  <c r="D574" i="1"/>
  <c r="C574" i="1"/>
  <c r="H573" i="1"/>
  <c r="G573" i="1"/>
  <c r="D573" i="1"/>
  <c r="C573" i="1"/>
  <c r="H571" i="1"/>
  <c r="G571" i="1"/>
  <c r="D571" i="1"/>
  <c r="C571" i="1"/>
  <c r="H570" i="1"/>
  <c r="G570" i="1"/>
  <c r="D570" i="1"/>
  <c r="C570" i="1"/>
  <c r="G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D531" i="1"/>
  <c r="H528" i="1"/>
  <c r="G528" i="1"/>
  <c r="D528" i="1"/>
  <c r="C528" i="1"/>
  <c r="H527" i="1"/>
  <c r="G527" i="1"/>
  <c r="D527" i="1"/>
  <c r="C527" i="1"/>
  <c r="H526" i="1"/>
  <c r="G526" i="1"/>
  <c r="D526" i="1"/>
  <c r="C526" i="1"/>
  <c r="H525" i="1"/>
  <c r="G525" i="1"/>
  <c r="D525" i="1"/>
  <c r="C525" i="1"/>
  <c r="H524" i="1"/>
  <c r="G524" i="1"/>
  <c r="D524" i="1"/>
  <c r="C524" i="1"/>
  <c r="D523" i="1"/>
  <c r="H522" i="1"/>
  <c r="G522" i="1"/>
  <c r="D522" i="1"/>
  <c r="C522" i="1"/>
  <c r="H521" i="1"/>
  <c r="G521" i="1"/>
  <c r="D521" i="1"/>
  <c r="C521" i="1"/>
  <c r="H519" i="1"/>
  <c r="G519" i="1"/>
  <c r="D519" i="1"/>
  <c r="C519" i="1"/>
  <c r="H518" i="1"/>
  <c r="G518" i="1"/>
  <c r="D518" i="1"/>
  <c r="C518"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D482" i="1"/>
  <c r="H481" i="1"/>
  <c r="G481" i="1"/>
  <c r="D481" i="1"/>
  <c r="C481" i="1"/>
  <c r="H480" i="1"/>
  <c r="G480" i="1"/>
  <c r="D480" i="1"/>
  <c r="C480"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D470" i="1"/>
  <c r="H469" i="1"/>
  <c r="G469" i="1"/>
  <c r="D469" i="1"/>
  <c r="C469" i="1"/>
  <c r="H468" i="1"/>
  <c r="G468" i="1"/>
  <c r="D468" i="1"/>
  <c r="C468"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3" i="1"/>
  <c r="C421" i="1"/>
  <c r="H416" i="1"/>
  <c r="G416" i="1"/>
  <c r="D416" i="1"/>
  <c r="C416" i="1"/>
  <c r="D415" i="1"/>
  <c r="H415" i="1" s="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D405" i="1"/>
  <c r="H404" i="1"/>
  <c r="G404" i="1"/>
  <c r="D404" i="1"/>
  <c r="C404" i="1"/>
  <c r="H403" i="1"/>
  <c r="G403" i="1"/>
  <c r="D403" i="1"/>
  <c r="C403"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H360" i="1"/>
  <c r="G360" i="1"/>
  <c r="D360" i="1"/>
  <c r="C360" i="1"/>
  <c r="H359" i="1"/>
  <c r="G359" i="1"/>
  <c r="D359" i="1"/>
  <c r="C359" i="1"/>
  <c r="H358" i="1"/>
  <c r="G358" i="1"/>
  <c r="D358" i="1"/>
  <c r="C358" i="1"/>
  <c r="C357" i="1"/>
  <c r="H354" i="1"/>
  <c r="G354" i="1"/>
  <c r="D354" i="1"/>
  <c r="C354" i="1"/>
  <c r="D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D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C304" i="1"/>
  <c r="D302" i="1"/>
  <c r="H302" i="1" s="1"/>
  <c r="C302" i="1"/>
  <c r="D301" i="1"/>
  <c r="H301" i="1" s="1"/>
  <c r="C301" i="1"/>
  <c r="D300" i="1"/>
  <c r="C300" i="1"/>
  <c r="H299" i="1"/>
  <c r="D299" i="1"/>
  <c r="G299" i="1" s="1"/>
  <c r="C299" i="1"/>
  <c r="D298" i="1"/>
  <c r="H298" i="1" s="1"/>
  <c r="C298"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3" i="1"/>
  <c r="G273" i="1"/>
  <c r="D273" i="1"/>
  <c r="C273" i="1"/>
  <c r="H272" i="1"/>
  <c r="G272" i="1"/>
  <c r="D272" i="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7" i="1"/>
  <c r="G257" i="1"/>
  <c r="D257" i="1"/>
  <c r="C257" i="1"/>
  <c r="H256" i="1"/>
  <c r="G256" i="1"/>
  <c r="D256" i="1"/>
  <c r="C256" i="1"/>
  <c r="H255" i="1"/>
  <c r="G255" i="1"/>
  <c r="D255" i="1"/>
  <c r="C255" i="1"/>
  <c r="H254" i="1"/>
  <c r="G254" i="1"/>
  <c r="D254" i="1"/>
  <c r="C254" i="1"/>
  <c r="H253" i="1"/>
  <c r="G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C238" i="1"/>
  <c r="H237" i="1"/>
  <c r="G237" i="1"/>
  <c r="D237" i="1"/>
  <c r="C237" i="1"/>
  <c r="H236" i="1"/>
  <c r="G236" i="1"/>
  <c r="D236" i="1"/>
  <c r="C236" i="1"/>
  <c r="H235" i="1"/>
  <c r="G235" i="1"/>
  <c r="D235" i="1"/>
  <c r="C235" i="1"/>
  <c r="H234" i="1"/>
  <c r="G234" i="1"/>
  <c r="D234" i="1"/>
  <c r="C234" i="1"/>
  <c r="D233" i="1"/>
  <c r="H232" i="1"/>
  <c r="G232" i="1"/>
  <c r="D232" i="1"/>
  <c r="C232" i="1"/>
  <c r="H231" i="1"/>
  <c r="G231" i="1"/>
  <c r="D231" i="1"/>
  <c r="C231" i="1"/>
  <c r="D230" i="1"/>
  <c r="H229" i="1"/>
  <c r="G229" i="1"/>
  <c r="D229" i="1"/>
  <c r="C229" i="1"/>
  <c r="H228" i="1"/>
  <c r="G228" i="1"/>
  <c r="D228" i="1"/>
  <c r="C228" i="1"/>
  <c r="C227" i="1"/>
  <c r="H225" i="1"/>
  <c r="G225" i="1"/>
  <c r="D225" i="1"/>
  <c r="C225" i="1"/>
  <c r="H224" i="1"/>
  <c r="G224" i="1"/>
  <c r="D224" i="1"/>
  <c r="C224" i="1"/>
  <c r="H223" i="1"/>
  <c r="G223" i="1"/>
  <c r="D223" i="1"/>
  <c r="C223" i="1"/>
  <c r="H222" i="1"/>
  <c r="G222" i="1"/>
  <c r="D222" i="1"/>
  <c r="C222" i="1"/>
  <c r="D221" i="1"/>
  <c r="H220" i="1"/>
  <c r="G220" i="1"/>
  <c r="D220" i="1"/>
  <c r="C220" i="1"/>
  <c r="H219" i="1"/>
  <c r="G219" i="1"/>
  <c r="D219" i="1"/>
  <c r="C219" i="1"/>
  <c r="H216" i="1"/>
  <c r="G216" i="1"/>
  <c r="D216" i="1"/>
  <c r="C216" i="1"/>
  <c r="H215" i="1"/>
  <c r="G215" i="1"/>
  <c r="D215" i="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C204" i="1"/>
  <c r="H203" i="1"/>
  <c r="G203" i="1"/>
  <c r="D203" i="1"/>
  <c r="C203" i="1"/>
  <c r="H202" i="1"/>
  <c r="G202" i="1"/>
  <c r="D202" i="1"/>
  <c r="C202" i="1"/>
  <c r="H201" i="1"/>
  <c r="G201" i="1"/>
  <c r="D201" i="1"/>
  <c r="C201" i="1"/>
  <c r="H200" i="1"/>
  <c r="G200" i="1"/>
  <c r="D200" i="1"/>
  <c r="C200" i="1"/>
  <c r="D199" i="1"/>
  <c r="H197" i="1"/>
  <c r="G197" i="1"/>
  <c r="D197" i="1"/>
  <c r="C197" i="1"/>
  <c r="H196" i="1"/>
  <c r="G196" i="1"/>
  <c r="D196" i="1"/>
  <c r="C196" i="1"/>
  <c r="D195" i="1"/>
  <c r="H195" i="1" s="1"/>
  <c r="C195" i="1"/>
  <c r="G194" i="1"/>
  <c r="D194" i="1"/>
  <c r="H194" i="1" s="1"/>
  <c r="C194" i="1"/>
  <c r="H193" i="1"/>
  <c r="G193" i="1"/>
  <c r="D193" i="1"/>
  <c r="C193" i="1"/>
  <c r="H192" i="1"/>
  <c r="D192" i="1"/>
  <c r="G192" i="1" s="1"/>
  <c r="C192" i="1"/>
  <c r="D191" i="1"/>
  <c r="H191" i="1" s="1"/>
  <c r="C191" i="1"/>
  <c r="G190" i="1"/>
  <c r="C190" i="1"/>
  <c r="H189" i="1"/>
  <c r="G189" i="1"/>
  <c r="D189" i="1"/>
  <c r="C189" i="1"/>
  <c r="H188" i="1"/>
  <c r="G188" i="1"/>
  <c r="D188" i="1"/>
  <c r="C188" i="1"/>
  <c r="H187" i="1"/>
  <c r="G187" i="1"/>
  <c r="D187" i="1"/>
  <c r="C187" i="1"/>
  <c r="H186" i="1"/>
  <c r="G186" i="1"/>
  <c r="D186" i="1"/>
  <c r="C186" i="1"/>
  <c r="D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D174" i="1"/>
  <c r="H173" i="1"/>
  <c r="D173" i="1"/>
  <c r="G173" i="1" s="1"/>
  <c r="C173" i="1"/>
  <c r="H172" i="1"/>
  <c r="G172" i="1"/>
  <c r="D172" i="1"/>
  <c r="C172" i="1"/>
  <c r="H171" i="1"/>
  <c r="G171" i="1"/>
  <c r="D171" i="1"/>
  <c r="C171" i="1"/>
  <c r="H170" i="1"/>
  <c r="G170" i="1"/>
  <c r="D170" i="1"/>
  <c r="C170" i="1"/>
  <c r="H169" i="1"/>
  <c r="D169" i="1"/>
  <c r="G169" i="1" s="1"/>
  <c r="C169" i="1"/>
  <c r="D168" i="1"/>
  <c r="G168" i="1" s="1"/>
  <c r="C168" i="1"/>
  <c r="H167" i="1"/>
  <c r="D167" i="1"/>
  <c r="G167" i="1" s="1"/>
  <c r="C167" i="1"/>
  <c r="C166" i="1"/>
  <c r="H165" i="1"/>
  <c r="D165" i="1"/>
  <c r="G165" i="1" s="1"/>
  <c r="C165" i="1"/>
  <c r="D164" i="1"/>
  <c r="H164" i="1" s="1"/>
  <c r="C164" i="1"/>
  <c r="H163" i="1"/>
  <c r="G163" i="1"/>
  <c r="D163" i="1"/>
  <c r="C163" i="1"/>
  <c r="H162" i="1"/>
  <c r="G162" i="1"/>
  <c r="D162" i="1"/>
  <c r="C162" i="1"/>
  <c r="C161" i="1"/>
  <c r="H159" i="1"/>
  <c r="G159" i="1"/>
  <c r="D159" i="1"/>
  <c r="C159" i="1"/>
  <c r="H158" i="1"/>
  <c r="G158" i="1"/>
  <c r="D158" i="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D132" i="1"/>
  <c r="G132" i="1" s="1"/>
  <c r="C132" i="1"/>
  <c r="H131" i="1"/>
  <c r="G131" i="1"/>
  <c r="D131" i="1"/>
  <c r="C131" i="1"/>
  <c r="D130" i="1"/>
  <c r="H129" i="1"/>
  <c r="G129" i="1"/>
  <c r="D129" i="1"/>
  <c r="C129" i="1"/>
  <c r="H128" i="1"/>
  <c r="G128" i="1"/>
  <c r="D128" i="1"/>
  <c r="C128" i="1"/>
  <c r="H127" i="1"/>
  <c r="G127" i="1"/>
  <c r="D127" i="1"/>
  <c r="C127" i="1"/>
  <c r="D126" i="1"/>
  <c r="H126" i="1" s="1"/>
  <c r="C126" i="1"/>
  <c r="D125" i="1"/>
  <c r="H125" i="1" s="1"/>
  <c r="C125" i="1"/>
  <c r="H124" i="1"/>
  <c r="D124" i="1"/>
  <c r="G124" i="1" s="1"/>
  <c r="C124" i="1"/>
  <c r="H123" i="1"/>
  <c r="G123" i="1"/>
  <c r="D123" i="1"/>
  <c r="C123" i="1"/>
  <c r="H122" i="1"/>
  <c r="D122" i="1"/>
  <c r="G122" i="1" s="1"/>
  <c r="C122" i="1"/>
  <c r="C121" i="1"/>
  <c r="H120" i="1"/>
  <c r="G120" i="1"/>
  <c r="D120" i="1"/>
  <c r="C120" i="1"/>
  <c r="H119" i="1"/>
  <c r="G119" i="1"/>
  <c r="D119" i="1"/>
  <c r="C119" i="1"/>
  <c r="H118" i="1"/>
  <c r="G118" i="1"/>
  <c r="D118" i="1"/>
  <c r="C118" i="1"/>
  <c r="H117" i="1"/>
  <c r="G117" i="1"/>
  <c r="D117" i="1"/>
  <c r="C117" i="1"/>
  <c r="H116" i="1"/>
  <c r="G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C79" i="1"/>
  <c r="C78" i="1"/>
  <c r="H77" i="1"/>
  <c r="G77" i="1"/>
  <c r="D77" i="1"/>
  <c r="C77" i="1"/>
  <c r="H76" i="1"/>
  <c r="G76" i="1"/>
  <c r="D76" i="1"/>
  <c r="C76" i="1"/>
  <c r="H75" i="1"/>
  <c r="G75" i="1"/>
  <c r="D75" i="1"/>
  <c r="C75" i="1"/>
  <c r="H74" i="1"/>
  <c r="G74" i="1"/>
  <c r="D74" i="1"/>
  <c r="C74" i="1"/>
  <c r="D73" i="1"/>
  <c r="H72" i="1"/>
  <c r="G72" i="1"/>
  <c r="D72" i="1"/>
  <c r="C72" i="1"/>
  <c r="H71" i="1"/>
  <c r="G71" i="1"/>
  <c r="D71" i="1"/>
  <c r="C71" i="1"/>
  <c r="H69" i="1"/>
  <c r="G69" i="1"/>
  <c r="D69" i="1"/>
  <c r="C69" i="1"/>
  <c r="H68" i="1"/>
  <c r="G68" i="1"/>
  <c r="D68" i="1"/>
  <c r="C68" i="1"/>
  <c r="G67" i="1"/>
  <c r="C67" i="1"/>
  <c r="H66" i="1"/>
  <c r="G66" i="1"/>
  <c r="D66" i="1"/>
  <c r="C66" i="1"/>
  <c r="H65" i="1"/>
  <c r="G65" i="1"/>
  <c r="D65" i="1"/>
  <c r="C65" i="1"/>
  <c r="H64" i="1"/>
  <c r="G64" i="1"/>
  <c r="D64" i="1"/>
  <c r="C64" i="1"/>
  <c r="H63" i="1"/>
  <c r="G63" i="1"/>
  <c r="D63" i="1"/>
  <c r="C63" i="1"/>
  <c r="H62" i="1"/>
  <c r="G62" i="1"/>
  <c r="D62" i="1"/>
  <c r="C62" i="1"/>
  <c r="H61" i="1"/>
  <c r="G61" i="1"/>
  <c r="D61" i="1"/>
  <c r="C61" i="1"/>
  <c r="D60" i="1"/>
  <c r="H59" i="1"/>
  <c r="G59" i="1"/>
  <c r="D59" i="1"/>
  <c r="C59" i="1"/>
  <c r="H58" i="1"/>
  <c r="G58" i="1"/>
  <c r="D58" i="1"/>
  <c r="C58" i="1"/>
  <c r="H57" i="1"/>
  <c r="G57" i="1"/>
  <c r="C57" i="1"/>
  <c r="H56" i="1"/>
  <c r="G56" i="1"/>
  <c r="D56" i="1"/>
  <c r="C56" i="1"/>
  <c r="H55" i="1"/>
  <c r="G55" i="1"/>
  <c r="D55" i="1"/>
  <c r="C55" i="1"/>
  <c r="C54" i="1"/>
  <c r="H53" i="1"/>
  <c r="G53" i="1"/>
  <c r="D53" i="1"/>
  <c r="C53" i="1"/>
  <c r="H52" i="1"/>
  <c r="G52" i="1"/>
  <c r="D52" i="1"/>
  <c r="C52" i="1"/>
  <c r="H51" i="1"/>
  <c r="G51" i="1"/>
  <c r="D51" i="1"/>
  <c r="C51" i="1"/>
  <c r="H50" i="1"/>
  <c r="G50" i="1"/>
  <c r="D50" i="1"/>
  <c r="C50" i="1"/>
  <c r="H49" i="1"/>
  <c r="G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C40" i="1"/>
  <c r="H38" i="1"/>
  <c r="G38" i="1"/>
  <c r="D38" i="1"/>
  <c r="C38" i="1"/>
  <c r="H37" i="1"/>
  <c r="G37" i="1"/>
  <c r="D37" i="1"/>
  <c r="C37" i="1"/>
  <c r="H36" i="1"/>
  <c r="G36" i="1"/>
  <c r="D36" i="1"/>
  <c r="C36" i="1"/>
  <c r="H35" i="1"/>
  <c r="G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00" i="1" l="1"/>
  <c r="H423" i="1"/>
  <c r="G423" i="1"/>
  <c r="G300" i="1"/>
  <c r="G302" i="1"/>
  <c r="G301" i="1"/>
  <c r="G1606" i="1"/>
  <c r="H1602" i="1"/>
  <c r="G1602" i="1"/>
  <c r="C1604" i="1"/>
  <c r="H1604" i="1" s="1"/>
  <c r="G1605" i="1"/>
  <c r="H1587" i="1"/>
  <c r="H1585" i="1"/>
  <c r="G1585" i="1"/>
  <c r="D6" i="8"/>
  <c r="C1583" i="1" s="1"/>
  <c r="D1511" i="1"/>
  <c r="E114" i="6"/>
  <c r="G1293" i="1"/>
  <c r="G1389" i="1"/>
  <c r="G1388" i="1"/>
  <c r="G1387" i="1"/>
  <c r="G1386" i="1"/>
  <c r="G1385" i="1"/>
  <c r="G1384" i="1"/>
  <c r="E255" i="5"/>
  <c r="D1259" i="1" s="1"/>
  <c r="H1264" i="1"/>
  <c r="H1265" i="1"/>
  <c r="F260" i="5"/>
  <c r="D255" i="5"/>
  <c r="D251" i="5" s="1"/>
  <c r="H25" i="3" s="1"/>
  <c r="G1261" i="1"/>
  <c r="H1311" i="1"/>
  <c r="G1292" i="1"/>
  <c r="G1264" i="1"/>
  <c r="G1265" i="1"/>
  <c r="G1262" i="1"/>
  <c r="H168" i="1"/>
  <c r="D1260" i="1"/>
  <c r="G1260" i="1" s="1"/>
  <c r="F256" i="5"/>
  <c r="G1176" i="1"/>
  <c r="G1177" i="1"/>
  <c r="E312" i="9"/>
  <c r="B312" i="9" s="1"/>
  <c r="H1087" i="1"/>
  <c r="G1090" i="1"/>
  <c r="F341" i="9"/>
  <c r="B341" i="9" s="1"/>
  <c r="G729" i="1"/>
  <c r="G717" i="1"/>
  <c r="H662" i="1"/>
  <c r="G653" i="1"/>
  <c r="E296" i="9"/>
  <c r="B296" i="9" s="1"/>
  <c r="G415" i="1"/>
  <c r="G421" i="1"/>
  <c r="H421" i="1"/>
  <c r="G298" i="1"/>
  <c r="E648" i="4"/>
  <c r="D642" i="1" s="1"/>
  <c r="F426" i="4"/>
  <c r="G195" i="1"/>
  <c r="B242" i="9"/>
  <c r="G191" i="1"/>
  <c r="F239" i="9"/>
  <c r="B239" i="9" s="1"/>
  <c r="E51" i="9"/>
  <c r="B51" i="9" s="1"/>
  <c r="D166" i="1"/>
  <c r="G164" i="1"/>
  <c r="H156" i="1"/>
  <c r="G156" i="1"/>
  <c r="F160" i="4"/>
  <c r="E153" i="4"/>
  <c r="G125" i="1"/>
  <c r="G126" i="1"/>
  <c r="D121" i="1"/>
  <c r="E46" i="9"/>
  <c r="B46" i="9" s="1"/>
  <c r="G54" i="1"/>
  <c r="H54" i="1"/>
  <c r="F58" i="4"/>
  <c r="E30" i="9"/>
  <c r="B30" i="9" s="1"/>
  <c r="C1017" i="1"/>
  <c r="D7" i="5"/>
  <c r="G1559" i="1"/>
  <c r="J1559" i="1"/>
  <c r="G1579" i="1"/>
  <c r="J1579" i="1"/>
  <c r="H1624" i="1"/>
  <c r="G1624" i="1"/>
  <c r="H1632" i="1"/>
  <c r="G1632" i="1"/>
  <c r="H1640" i="1"/>
  <c r="G1640" i="1"/>
  <c r="H1652" i="1"/>
  <c r="G1652" i="1"/>
  <c r="H1660" i="1"/>
  <c r="G1660" i="1"/>
  <c r="F77" i="4"/>
  <c r="C73" i="1"/>
  <c r="F361" i="4"/>
  <c r="C356" i="1"/>
  <c r="E431" i="4"/>
  <c r="D426" i="1"/>
  <c r="F476" i="4"/>
  <c r="C470" i="1"/>
  <c r="F488" i="4"/>
  <c r="C482" i="1"/>
  <c r="F522" i="4"/>
  <c r="C516" i="1"/>
  <c r="F550" i="4"/>
  <c r="C544" i="1"/>
  <c r="D571" i="4"/>
  <c r="F578" i="4"/>
  <c r="C572" i="1"/>
  <c r="E597" i="4"/>
  <c r="D591" i="1" s="1"/>
  <c r="D592" i="1"/>
  <c r="E119" i="5"/>
  <c r="D1124" i="1" s="1"/>
  <c r="D1125" i="1"/>
  <c r="F127" i="5"/>
  <c r="D119" i="5"/>
  <c r="C1132" i="1"/>
  <c r="H337" i="9"/>
  <c r="D1201" i="1"/>
  <c r="F248" i="5"/>
  <c r="C1252" i="1"/>
  <c r="F277" i="5"/>
  <c r="C1281" i="1"/>
  <c r="F99" i="6"/>
  <c r="C1495" i="1"/>
  <c r="G451" i="1"/>
  <c r="H1542" i="1"/>
  <c r="G1542" i="1"/>
  <c r="H1544" i="1"/>
  <c r="G1544" i="1"/>
  <c r="I1544" i="1" s="1"/>
  <c r="H1546" i="1"/>
  <c r="G1546" i="1"/>
  <c r="G1567" i="1"/>
  <c r="I1567" i="1" s="1"/>
  <c r="G1569" i="1"/>
  <c r="I1569" i="1" s="1"/>
  <c r="G1571" i="1"/>
  <c r="G1574" i="1"/>
  <c r="J1574" i="1"/>
  <c r="G1576" i="1"/>
  <c r="J1576" i="1"/>
  <c r="H1584" i="1"/>
  <c r="G1584" i="1"/>
  <c r="H1588" i="1"/>
  <c r="G1588" i="1"/>
  <c r="H1592" i="1"/>
  <c r="G1592" i="1"/>
  <c r="H1596" i="1"/>
  <c r="G1596" i="1"/>
  <c r="H1600" i="1"/>
  <c r="G1600" i="1"/>
  <c r="H1608" i="1"/>
  <c r="G1608" i="1"/>
  <c r="H1612" i="1"/>
  <c r="G1612" i="1"/>
  <c r="H1616" i="1"/>
  <c r="G1616" i="1"/>
  <c r="H1620" i="1"/>
  <c r="G1620" i="1"/>
  <c r="E43" i="4"/>
  <c r="D39" i="1" s="1"/>
  <c r="D40" i="1"/>
  <c r="D49" i="4"/>
  <c r="F64" i="4"/>
  <c r="C60" i="1"/>
  <c r="E164" i="4"/>
  <c r="D161" i="1"/>
  <c r="F165" i="4"/>
  <c r="E230" i="4"/>
  <c r="D226" i="1" s="1"/>
  <c r="D227" i="1"/>
  <c r="F234" i="4"/>
  <c r="C230" i="1"/>
  <c r="D230" i="4"/>
  <c r="F237" i="4"/>
  <c r="C233" i="1"/>
  <c r="E309" i="4"/>
  <c r="D305" i="1"/>
  <c r="F407" i="4"/>
  <c r="D406" i="4"/>
  <c r="C402" i="1"/>
  <c r="F410" i="4"/>
  <c r="C405" i="1"/>
  <c r="F427" i="4"/>
  <c r="D648" i="4"/>
  <c r="C422" i="1"/>
  <c r="F452" i="4"/>
  <c r="C446" i="1"/>
  <c r="F585" i="4"/>
  <c r="D584" i="4"/>
  <c r="C579" i="1"/>
  <c r="G338" i="9"/>
  <c r="E338" i="9" s="1"/>
  <c r="B338" i="9" s="1"/>
  <c r="D177" i="5"/>
  <c r="C1207" i="1"/>
  <c r="F220" i="5"/>
  <c r="C1224" i="1"/>
  <c r="F252" i="5"/>
  <c r="C1256" i="1"/>
  <c r="F264" i="5"/>
  <c r="C1268" i="1"/>
  <c r="F296" i="5"/>
  <c r="C1300" i="1"/>
  <c r="D5" i="7"/>
  <c r="C1539" i="1"/>
  <c r="G1549" i="1"/>
  <c r="J1549" i="1"/>
  <c r="G1551" i="1"/>
  <c r="J1551" i="1"/>
  <c r="G1553" i="1"/>
  <c r="J1553" i="1"/>
  <c r="G1557" i="1"/>
  <c r="J1557" i="1"/>
  <c r="G1561" i="1"/>
  <c r="J1561" i="1"/>
  <c r="G1581" i="1"/>
  <c r="J1581" i="1"/>
  <c r="H1628" i="1"/>
  <c r="G1628" i="1"/>
  <c r="H1644" i="1"/>
  <c r="G1644" i="1"/>
  <c r="H1664" i="1"/>
  <c r="G1664" i="1"/>
  <c r="H1672" i="1"/>
  <c r="G1672" i="1"/>
  <c r="H1676" i="1"/>
  <c r="G1676" i="1"/>
  <c r="H1684" i="1"/>
  <c r="G1684" i="1"/>
  <c r="F189" i="4"/>
  <c r="C185" i="1"/>
  <c r="F327" i="4"/>
  <c r="C322" i="1"/>
  <c r="F355" i="4"/>
  <c r="C350" i="1"/>
  <c r="E466" i="4"/>
  <c r="D460" i="1" s="1"/>
  <c r="D467" i="1"/>
  <c r="F491" i="4"/>
  <c r="C485" i="1"/>
  <c r="F66" i="6"/>
  <c r="C1462" i="1"/>
  <c r="E22" i="7"/>
  <c r="D1556" i="1"/>
  <c r="H1556" i="1" s="1"/>
  <c r="G588" i="1"/>
  <c r="G238" i="1"/>
  <c r="G479" i="1"/>
  <c r="G491" i="1"/>
  <c r="H503" i="1"/>
  <c r="G1547" i="1"/>
  <c r="G1548" i="1"/>
  <c r="I1548" i="1" s="1"/>
  <c r="H1549" i="1"/>
  <c r="G1550" i="1"/>
  <c r="I1550" i="1" s="1"/>
  <c r="H1551" i="1"/>
  <c r="G1552" i="1"/>
  <c r="I1552" i="1" s="1"/>
  <c r="H1553" i="1"/>
  <c r="G1554" i="1"/>
  <c r="I1554" i="1" s="1"/>
  <c r="H1557" i="1"/>
  <c r="G1558" i="1"/>
  <c r="I1558" i="1" s="1"/>
  <c r="H1559" i="1"/>
  <c r="G1560" i="1"/>
  <c r="I1560" i="1" s="1"/>
  <c r="H1561" i="1"/>
  <c r="G1562" i="1"/>
  <c r="I1562" i="1" s="1"/>
  <c r="H1563" i="1"/>
  <c r="J1565" i="1"/>
  <c r="J1567" i="1"/>
  <c r="J1569" i="1"/>
  <c r="D1577" i="1"/>
  <c r="G1578" i="1"/>
  <c r="I1578" i="1" s="1"/>
  <c r="H1579" i="1"/>
  <c r="G1580" i="1"/>
  <c r="I1580" i="1" s="1"/>
  <c r="H1581" i="1"/>
  <c r="G1625" i="1"/>
  <c r="G1629" i="1"/>
  <c r="G1633" i="1"/>
  <c r="G1637" i="1"/>
  <c r="G1641" i="1"/>
  <c r="G1645" i="1"/>
  <c r="G1649" i="1"/>
  <c r="G1653" i="1"/>
  <c r="G1657" i="1"/>
  <c r="G1661" i="1"/>
  <c r="G1665" i="1"/>
  <c r="G1669" i="1"/>
  <c r="G1673" i="1"/>
  <c r="G1677" i="1"/>
  <c r="G1681" i="1"/>
  <c r="G1685" i="1"/>
  <c r="E7" i="4"/>
  <c r="F23" i="4"/>
  <c r="C19" i="1"/>
  <c r="E49" i="4"/>
  <c r="D45" i="1" s="1"/>
  <c r="F222" i="4"/>
  <c r="D221" i="4"/>
  <c r="C218" i="1"/>
  <c r="F225" i="4"/>
  <c r="C221" i="1"/>
  <c r="D357" i="1"/>
  <c r="E361" i="4"/>
  <c r="F379" i="4"/>
  <c r="C374" i="1"/>
  <c r="F398" i="4"/>
  <c r="C393" i="1"/>
  <c r="E406" i="4"/>
  <c r="D401" i="1" s="1"/>
  <c r="D402" i="1"/>
  <c r="D517" i="1"/>
  <c r="E522" i="4"/>
  <c r="D516" i="1" s="1"/>
  <c r="F526" i="4"/>
  <c r="C520" i="1"/>
  <c r="F529" i="4"/>
  <c r="G210" i="9"/>
  <c r="E210" i="9" s="1"/>
  <c r="B210" i="9" s="1"/>
  <c r="C523" i="1"/>
  <c r="E629" i="4"/>
  <c r="D623" i="1" s="1"/>
  <c r="D630" i="1"/>
  <c r="F19" i="5"/>
  <c r="C1024" i="1"/>
  <c r="E70" i="5"/>
  <c r="D1076" i="1"/>
  <c r="H1636" i="1"/>
  <c r="G1636" i="1"/>
  <c r="H1648" i="1"/>
  <c r="G1648" i="1"/>
  <c r="H1656" i="1"/>
  <c r="G1656" i="1"/>
  <c r="H1668" i="1"/>
  <c r="G1668" i="1"/>
  <c r="H1680" i="1"/>
  <c r="G1680" i="1"/>
  <c r="F74" i="4"/>
  <c r="C70" i="1"/>
  <c r="E82" i="4"/>
  <c r="D78" i="1" s="1"/>
  <c r="D79" i="1"/>
  <c r="F178" i="4"/>
  <c r="D164" i="4"/>
  <c r="C174" i="1"/>
  <c r="F203" i="4"/>
  <c r="D202" i="4"/>
  <c r="C199" i="1"/>
  <c r="F346" i="4"/>
  <c r="C341" i="1"/>
  <c r="F358" i="4"/>
  <c r="C353" i="1"/>
  <c r="F479" i="4"/>
  <c r="C473" i="1"/>
  <c r="F537" i="4"/>
  <c r="D536" i="4"/>
  <c r="C531" i="1"/>
  <c r="F557" i="4"/>
  <c r="C551" i="1"/>
  <c r="F581" i="4"/>
  <c r="C575" i="1"/>
  <c r="E178" i="5"/>
  <c r="D1185" i="1"/>
  <c r="G339" i="9"/>
  <c r="F219" i="5"/>
  <c r="C1223" i="1"/>
  <c r="F274" i="5"/>
  <c r="C1278" i="1"/>
  <c r="F5" i="6"/>
  <c r="C1401" i="1"/>
  <c r="F43" i="6"/>
  <c r="C1439" i="1"/>
  <c r="F90" i="6"/>
  <c r="C1486" i="1"/>
  <c r="G1565" i="1"/>
  <c r="I1565" i="1" s="1"/>
  <c r="I1541" i="1"/>
  <c r="I1543" i="1"/>
  <c r="I1545" i="1"/>
  <c r="H1547" i="1"/>
  <c r="J1548" i="1"/>
  <c r="J1550" i="1"/>
  <c r="J1552" i="1"/>
  <c r="J1554" i="1"/>
  <c r="J1558" i="1"/>
  <c r="J1560" i="1"/>
  <c r="J1562" i="1"/>
  <c r="G1564" i="1"/>
  <c r="I1564" i="1" s="1"/>
  <c r="J1564" i="1"/>
  <c r="G1566" i="1"/>
  <c r="I1566" i="1" s="1"/>
  <c r="J1566" i="1"/>
  <c r="G1568" i="1"/>
  <c r="I1568" i="1" s="1"/>
  <c r="J1568" i="1"/>
  <c r="G1570" i="1"/>
  <c r="I1570" i="1" s="1"/>
  <c r="J1570" i="1"/>
  <c r="H1574" i="1"/>
  <c r="H1576" i="1"/>
  <c r="J1578" i="1"/>
  <c r="J1580" i="1"/>
  <c r="F17" i="4"/>
  <c r="D7" i="4"/>
  <c r="C13" i="1"/>
  <c r="F106" i="4"/>
  <c r="C102" i="1"/>
  <c r="F140" i="4"/>
  <c r="C136" i="1"/>
  <c r="E221" i="4"/>
  <c r="D217" i="1" s="1"/>
  <c r="D218" i="1"/>
  <c r="F263" i="4"/>
  <c r="D262" i="4"/>
  <c r="C259" i="1"/>
  <c r="E273" i="4"/>
  <c r="D269" i="1" s="1"/>
  <c r="D273" i="4"/>
  <c r="F278" i="4"/>
  <c r="C274" i="1"/>
  <c r="F297" i="4"/>
  <c r="C293" i="1"/>
  <c r="D354" i="4"/>
  <c r="F366" i="4"/>
  <c r="C361" i="1"/>
  <c r="E373" i="4"/>
  <c r="D368" i="1" s="1"/>
  <c r="D374" i="1"/>
  <c r="F598" i="4"/>
  <c r="D597" i="4"/>
  <c r="C592" i="1"/>
  <c r="G156" i="9"/>
  <c r="E156" i="9" s="1"/>
  <c r="B156" i="9" s="1"/>
  <c r="F607" i="4"/>
  <c r="C601" i="1"/>
  <c r="F656" i="4"/>
  <c r="C649" i="1"/>
  <c r="F13" i="5"/>
  <c r="C1018" i="1"/>
  <c r="F41" i="5"/>
  <c r="C1046" i="1"/>
  <c r="F56" i="5"/>
  <c r="C1061" i="1"/>
  <c r="F147" i="5"/>
  <c r="C1152" i="1"/>
  <c r="G315" i="9"/>
  <c r="F150" i="5"/>
  <c r="G316" i="9"/>
  <c r="C1155" i="1"/>
  <c r="D1301" i="1"/>
  <c r="E296" i="5"/>
  <c r="D1300" i="1" s="1"/>
  <c r="F82" i="6"/>
  <c r="C1478" i="1"/>
  <c r="D89" i="6"/>
  <c r="C1622" i="1"/>
  <c r="I40" i="3"/>
  <c r="B34" i="9"/>
  <c r="B74" i="9"/>
  <c r="B106" i="9"/>
  <c r="B150" i="9"/>
  <c r="D43" i="4"/>
  <c r="F135" i="4"/>
  <c r="D134" i="4"/>
  <c r="E202" i="4"/>
  <c r="D198" i="1" s="1"/>
  <c r="E321" i="4"/>
  <c r="D316" i="1" s="1"/>
  <c r="F374" i="4"/>
  <c r="D373" i="4"/>
  <c r="D360" i="4" s="1"/>
  <c r="D431" i="4"/>
  <c r="E584" i="4"/>
  <c r="D578" i="1" s="1"/>
  <c r="D647" i="4"/>
  <c r="E12" i="5"/>
  <c r="F70" i="5"/>
  <c r="D69" i="5"/>
  <c r="E219" i="5"/>
  <c r="E251" i="5"/>
  <c r="D35" i="6"/>
  <c r="D141" i="6" s="1"/>
  <c r="E5" i="7"/>
  <c r="B48" i="9"/>
  <c r="B58" i="9"/>
  <c r="B90" i="9"/>
  <c r="B122" i="9"/>
  <c r="F194" i="4"/>
  <c r="F322" i="4"/>
  <c r="D321" i="4"/>
  <c r="E647" i="4"/>
  <c r="D641" i="1" s="1"/>
  <c r="F467" i="4"/>
  <c r="D466" i="4"/>
  <c r="E479" i="4"/>
  <c r="D473" i="1" s="1"/>
  <c r="E491" i="4"/>
  <c r="D485" i="1" s="1"/>
  <c r="E536" i="4"/>
  <c r="D629" i="4"/>
  <c r="F636" i="4"/>
  <c r="F71" i="5"/>
  <c r="F136" i="5"/>
  <c r="D135" i="5"/>
  <c r="E5" i="6"/>
  <c r="D114" i="6"/>
  <c r="B174" i="9"/>
  <c r="B50" i="9"/>
  <c r="G175" i="9"/>
  <c r="E175" i="9" s="1"/>
  <c r="B175" i="9" s="1"/>
  <c r="G177" i="9"/>
  <c r="E177" i="9" s="1"/>
  <c r="B177" i="9" s="1"/>
  <c r="E314" i="9"/>
  <c r="B314" i="9" s="1"/>
  <c r="H316" i="9"/>
  <c r="H315" i="9"/>
  <c r="I10" i="9"/>
  <c r="B67" i="9"/>
  <c r="B83" i="9"/>
  <c r="B99" i="9"/>
  <c r="B115" i="9"/>
  <c r="B131" i="9"/>
  <c r="B135" i="9"/>
  <c r="B158" i="9"/>
  <c r="B166" i="9"/>
  <c r="E337" i="9"/>
  <c r="B337" i="9" s="1"/>
  <c r="H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H308" i="9"/>
  <c r="E308" i="9" s="1"/>
  <c r="B308" i="9" s="1"/>
  <c r="G300" i="9"/>
  <c r="E300" i="9" s="1"/>
  <c r="B300" i="9" s="1"/>
  <c r="L228" i="9"/>
  <c r="G227" i="9"/>
  <c r="E227" i="9" s="1"/>
  <c r="B227" i="9" s="1"/>
  <c r="G222" i="9"/>
  <c r="E222" i="9" s="1"/>
  <c r="B222" i="9" s="1"/>
  <c r="G219" i="9"/>
  <c r="E219" i="9" s="1"/>
  <c r="B219" i="9" s="1"/>
  <c r="G214" i="9"/>
  <c r="E214" i="9" s="1"/>
  <c r="B214" i="9" s="1"/>
  <c r="G176" i="9"/>
  <c r="E176" i="9" s="1"/>
  <c r="B176" i="9" s="1"/>
  <c r="G310" i="9"/>
  <c r="E310" i="9" s="1"/>
  <c r="B310" i="9" s="1"/>
  <c r="M228" i="9"/>
  <c r="G223" i="9"/>
  <c r="E223" i="9" s="1"/>
  <c r="B223" i="9" s="1"/>
  <c r="G215" i="9"/>
  <c r="E215" i="9" s="1"/>
  <c r="B215" i="9" s="1"/>
  <c r="G211" i="9"/>
  <c r="E211" i="9" s="1"/>
  <c r="B211" i="9" s="1"/>
  <c r="L207" i="9"/>
  <c r="F207" i="9" s="1"/>
  <c r="H179" i="9"/>
  <c r="G178" i="9"/>
  <c r="E178" i="9" s="1"/>
  <c r="B178" i="9" s="1"/>
  <c r="G301" i="9"/>
  <c r="E301" i="9" s="1"/>
  <c r="B301" i="9" s="1"/>
  <c r="G226" i="9"/>
  <c r="E226" i="9" s="1"/>
  <c r="B226" i="9" s="1"/>
  <c r="G224" i="9"/>
  <c r="E224" i="9" s="1"/>
  <c r="B224" i="9" s="1"/>
  <c r="G220" i="9"/>
  <c r="E220" i="9" s="1"/>
  <c r="B220" i="9" s="1"/>
  <c r="G218" i="9"/>
  <c r="E218" i="9" s="1"/>
  <c r="B218" i="9" s="1"/>
  <c r="G216" i="9"/>
  <c r="E216" i="9" s="1"/>
  <c r="B216" i="9" s="1"/>
  <c r="G212" i="9"/>
  <c r="E212" i="9" s="1"/>
  <c r="B212" i="9" s="1"/>
  <c r="G208" i="9"/>
  <c r="E208" i="9" s="1"/>
  <c r="B208" i="9" s="1"/>
  <c r="G180" i="9"/>
  <c r="E180" i="9" s="1"/>
  <c r="B180" i="9" s="1"/>
  <c r="G179" i="9"/>
  <c r="E179" i="9" s="1"/>
  <c r="B179" i="9" s="1"/>
  <c r="E25" i="9"/>
  <c r="B25" i="9" s="1"/>
  <c r="E38" i="9"/>
  <c r="B38" i="9" s="1"/>
  <c r="E54" i="9"/>
  <c r="B54" i="9" s="1"/>
  <c r="B66" i="9"/>
  <c r="B82" i="9"/>
  <c r="B98" i="9"/>
  <c r="B114" i="9"/>
  <c r="B130" i="9"/>
  <c r="B134" i="9"/>
  <c r="G209" i="9"/>
  <c r="E209" i="9" s="1"/>
  <c r="B209" i="9" s="1"/>
  <c r="B241" i="9"/>
  <c r="G309" i="9"/>
  <c r="E309" i="9" s="1"/>
  <c r="B309" i="9" s="1"/>
  <c r="B273" i="9"/>
  <c r="E62" i="9"/>
  <c r="B62" i="9" s="1"/>
  <c r="E70" i="9"/>
  <c r="B70" i="9" s="1"/>
  <c r="E78" i="9"/>
  <c r="B78" i="9" s="1"/>
  <c r="E86" i="9"/>
  <c r="B86" i="9" s="1"/>
  <c r="E94" i="9"/>
  <c r="B94" i="9" s="1"/>
  <c r="E102" i="9"/>
  <c r="B102" i="9" s="1"/>
  <c r="E110" i="9"/>
  <c r="B110" i="9" s="1"/>
  <c r="E118" i="9"/>
  <c r="B118" i="9" s="1"/>
  <c r="E126" i="9"/>
  <c r="B126" i="9" s="1"/>
  <c r="E138" i="9"/>
  <c r="B138" i="9" s="1"/>
  <c r="E154" i="9"/>
  <c r="B154" i="9" s="1"/>
  <c r="B163" i="9"/>
  <c r="B171" i="9"/>
  <c r="F251" i="9"/>
  <c r="B251" i="9" s="1"/>
  <c r="B271" i="9"/>
  <c r="B278" i="9"/>
  <c r="F283" i="9"/>
  <c r="B283" i="9" s="1"/>
  <c r="E313" i="9"/>
  <c r="B313" i="9" s="1"/>
  <c r="E317" i="9"/>
  <c r="B317" i="9" s="1"/>
  <c r="E162" i="9"/>
  <c r="B162" i="9" s="1"/>
  <c r="E170" i="9"/>
  <c r="B170" i="9" s="1"/>
  <c r="B238" i="9"/>
  <c r="B254" i="9"/>
  <c r="B270" i="9"/>
  <c r="B286" i="9"/>
  <c r="E307" i="9"/>
  <c r="B307" i="9" s="1"/>
  <c r="B318" i="9"/>
  <c r="B229" i="9"/>
  <c r="B237" i="9"/>
  <c r="B245" i="9"/>
  <c r="B253" i="9"/>
  <c r="B261" i="9"/>
  <c r="B269" i="9"/>
  <c r="B277" i="9"/>
  <c r="B285" i="9"/>
  <c r="E303" i="9"/>
  <c r="B303" i="9" s="1"/>
  <c r="E321" i="9"/>
  <c r="B321" i="9" s="1"/>
  <c r="B325" i="9"/>
  <c r="B329" i="9"/>
  <c r="B333" i="9"/>
  <c r="G1604" i="1" l="1"/>
  <c r="G1583" i="1"/>
  <c r="H1583" i="1"/>
  <c r="D44" i="8"/>
  <c r="I39" i="3" s="1"/>
  <c r="D1510" i="1"/>
  <c r="I30" i="3"/>
  <c r="G1511" i="1"/>
  <c r="H1511" i="1"/>
  <c r="F251" i="5"/>
  <c r="C1255" i="1"/>
  <c r="C1259" i="1"/>
  <c r="H1259" i="1" s="1"/>
  <c r="F255" i="5"/>
  <c r="H1260" i="1"/>
  <c r="E315" i="9"/>
  <c r="B315" i="9" s="1"/>
  <c r="H166" i="1"/>
  <c r="G166" i="1"/>
  <c r="H24" i="9"/>
  <c r="D149" i="1"/>
  <c r="F153" i="4"/>
  <c r="G24" i="9"/>
  <c r="G121" i="1"/>
  <c r="H121" i="1"/>
  <c r="C1537" i="1"/>
  <c r="H31" i="3"/>
  <c r="C355" i="1"/>
  <c r="C3" i="1"/>
  <c r="D6" i="4"/>
  <c r="F7" i="4"/>
  <c r="G1439" i="1"/>
  <c r="H1439" i="1"/>
  <c r="D535" i="4"/>
  <c r="F536" i="4"/>
  <c r="C530" i="1"/>
  <c r="G353" i="1"/>
  <c r="H353" i="1"/>
  <c r="H199" i="1"/>
  <c r="G199" i="1"/>
  <c r="H70" i="1"/>
  <c r="G70" i="1"/>
  <c r="H393" i="1"/>
  <c r="G393" i="1"/>
  <c r="H19" i="1"/>
  <c r="G19" i="1"/>
  <c r="G485" i="1"/>
  <c r="H485" i="1"/>
  <c r="G1300" i="1"/>
  <c r="H1300" i="1"/>
  <c r="H1224" i="1"/>
  <c r="G1224" i="1"/>
  <c r="H446" i="1"/>
  <c r="G446" i="1"/>
  <c r="F406" i="4"/>
  <c r="C401" i="1"/>
  <c r="G233" i="1"/>
  <c r="H233" i="1"/>
  <c r="H161" i="1"/>
  <c r="G161" i="1"/>
  <c r="H482" i="1"/>
  <c r="G482" i="1"/>
  <c r="H73" i="1"/>
  <c r="G73" i="1"/>
  <c r="F114" i="6"/>
  <c r="C1510" i="1"/>
  <c r="H30" i="3"/>
  <c r="D1538" i="1"/>
  <c r="I33" i="3"/>
  <c r="C1074" i="1"/>
  <c r="H23" i="3"/>
  <c r="F43" i="4"/>
  <c r="C39" i="1"/>
  <c r="H1478" i="1"/>
  <c r="G1478" i="1"/>
  <c r="G1155" i="1"/>
  <c r="H1155" i="1"/>
  <c r="H1152" i="1"/>
  <c r="G1152" i="1"/>
  <c r="H1046" i="1"/>
  <c r="G1046" i="1"/>
  <c r="H649" i="1"/>
  <c r="G649" i="1"/>
  <c r="H274" i="1"/>
  <c r="G274" i="1"/>
  <c r="H259" i="1"/>
  <c r="G259" i="1"/>
  <c r="G102" i="1"/>
  <c r="H102" i="1"/>
  <c r="H1185" i="1"/>
  <c r="G1185" i="1"/>
  <c r="G551" i="1"/>
  <c r="H551" i="1"/>
  <c r="C198" i="1"/>
  <c r="F202" i="4"/>
  <c r="G1076" i="1"/>
  <c r="H1076" i="1"/>
  <c r="H630" i="1"/>
  <c r="G630" i="1"/>
  <c r="H517" i="1"/>
  <c r="G517" i="1"/>
  <c r="H357" i="1"/>
  <c r="G357" i="1"/>
  <c r="F221" i="4"/>
  <c r="C217" i="1"/>
  <c r="I34" i="3"/>
  <c r="D1555" i="1"/>
  <c r="I1561" i="1"/>
  <c r="I1553" i="1"/>
  <c r="I1549" i="1"/>
  <c r="H579" i="1"/>
  <c r="G579" i="1"/>
  <c r="G405" i="1"/>
  <c r="H405" i="1"/>
  <c r="H227" i="1"/>
  <c r="G227" i="1"/>
  <c r="D160" i="1"/>
  <c r="E152" i="4"/>
  <c r="H40" i="1"/>
  <c r="G40" i="1"/>
  <c r="H1125" i="1"/>
  <c r="G1125" i="1"/>
  <c r="H572" i="1"/>
  <c r="G572" i="1"/>
  <c r="E430" i="4"/>
  <c r="D425" i="1"/>
  <c r="I1579" i="1"/>
  <c r="D6" i="5"/>
  <c r="C1012" i="1"/>
  <c r="H22" i="3"/>
  <c r="H339" i="9"/>
  <c r="D1223" i="1"/>
  <c r="H1301" i="1"/>
  <c r="G1301" i="1"/>
  <c r="E339" i="9"/>
  <c r="B339" i="9" s="1"/>
  <c r="F164" i="4"/>
  <c r="D152" i="4"/>
  <c r="C160" i="1"/>
  <c r="H218" i="1"/>
  <c r="G218" i="1"/>
  <c r="H350" i="1"/>
  <c r="G350" i="1"/>
  <c r="F49" i="4"/>
  <c r="C45" i="1"/>
  <c r="I1576" i="1"/>
  <c r="H1281" i="1"/>
  <c r="G1281" i="1"/>
  <c r="H1201" i="1"/>
  <c r="G1201" i="1"/>
  <c r="H544" i="1"/>
  <c r="G544" i="1"/>
  <c r="H426" i="1"/>
  <c r="G426" i="1"/>
  <c r="B207" i="9"/>
  <c r="E141" i="6"/>
  <c r="D1401" i="1"/>
  <c r="I27" i="3"/>
  <c r="C316" i="1"/>
  <c r="F321" i="4"/>
  <c r="D308" i="4"/>
  <c r="C1431" i="1"/>
  <c r="H28" i="3"/>
  <c r="F35" i="6"/>
  <c r="F431" i="4"/>
  <c r="D430" i="4"/>
  <c r="C425" i="1"/>
  <c r="E316" i="9"/>
  <c r="B316" i="9" s="1"/>
  <c r="G592" i="1"/>
  <c r="H592" i="1"/>
  <c r="F354" i="4"/>
  <c r="C349" i="1"/>
  <c r="F262" i="4"/>
  <c r="C258" i="1"/>
  <c r="G1486" i="1"/>
  <c r="H1486" i="1"/>
  <c r="H1278" i="1"/>
  <c r="G1278" i="1"/>
  <c r="G1223" i="1"/>
  <c r="H1223" i="1"/>
  <c r="H336" i="9"/>
  <c r="E336" i="9" s="1"/>
  <c r="B336" i="9" s="1"/>
  <c r="D1182" i="1"/>
  <c r="E177" i="5"/>
  <c r="F177" i="5" s="1"/>
  <c r="F178" i="5"/>
  <c r="G473" i="1"/>
  <c r="H473" i="1"/>
  <c r="H341" i="1"/>
  <c r="G341" i="1"/>
  <c r="G79" i="1"/>
  <c r="H79" i="1"/>
  <c r="E69" i="5"/>
  <c r="F69" i="5" s="1"/>
  <c r="D1075" i="1"/>
  <c r="H520" i="1"/>
  <c r="G520" i="1"/>
  <c r="H374" i="1"/>
  <c r="G374" i="1"/>
  <c r="H221" i="1"/>
  <c r="G221" i="1"/>
  <c r="E6" i="4"/>
  <c r="D3" i="1"/>
  <c r="G1556" i="1"/>
  <c r="G1462" i="1"/>
  <c r="H1462" i="1"/>
  <c r="H467" i="1"/>
  <c r="G467" i="1"/>
  <c r="H322" i="1"/>
  <c r="G322" i="1"/>
  <c r="G1539" i="1"/>
  <c r="H1539" i="1"/>
  <c r="H1268" i="1"/>
  <c r="G1268" i="1"/>
  <c r="H1256" i="1"/>
  <c r="G1256" i="1"/>
  <c r="G1207" i="1"/>
  <c r="H1207" i="1"/>
  <c r="C578" i="1"/>
  <c r="F584" i="4"/>
  <c r="H422" i="1"/>
  <c r="G422" i="1"/>
  <c r="G305" i="1"/>
  <c r="H305" i="1"/>
  <c r="F230" i="4"/>
  <c r="C226" i="1"/>
  <c r="G60" i="1"/>
  <c r="H60" i="1"/>
  <c r="I1574" i="1"/>
  <c r="G1495" i="1"/>
  <c r="H1495" i="1"/>
  <c r="H1252" i="1"/>
  <c r="G1252" i="1"/>
  <c r="G1132" i="1"/>
  <c r="H1132" i="1"/>
  <c r="G516" i="1"/>
  <c r="H516" i="1"/>
  <c r="H470" i="1"/>
  <c r="G470" i="1"/>
  <c r="G356" i="1"/>
  <c r="D530" i="1"/>
  <c r="E535" i="4"/>
  <c r="F647" i="4"/>
  <c r="C641" i="1"/>
  <c r="F89" i="6"/>
  <c r="C1485" i="1"/>
  <c r="E360" i="4"/>
  <c r="D356" i="1"/>
  <c r="H356" i="1" s="1"/>
  <c r="H185" i="1"/>
  <c r="G185" i="1"/>
  <c r="F228" i="9"/>
  <c r="B228" i="9" s="1"/>
  <c r="F135" i="5"/>
  <c r="C1140" i="1"/>
  <c r="C623" i="1"/>
  <c r="F629" i="4"/>
  <c r="F466" i="4"/>
  <c r="C460" i="1"/>
  <c r="D1255" i="1"/>
  <c r="I25" i="3"/>
  <c r="D1017" i="1"/>
  <c r="G1017" i="1" s="1"/>
  <c r="E7" i="5"/>
  <c r="C368" i="1"/>
  <c r="F373" i="4"/>
  <c r="C130" i="1"/>
  <c r="F134" i="4"/>
  <c r="G1622" i="1"/>
  <c r="H1622" i="1"/>
  <c r="G1061" i="1"/>
  <c r="H1061" i="1"/>
  <c r="H1018" i="1"/>
  <c r="G1018" i="1"/>
  <c r="H601" i="1"/>
  <c r="G601" i="1"/>
  <c r="F597" i="4"/>
  <c r="C591" i="1"/>
  <c r="H361" i="1"/>
  <c r="G361" i="1"/>
  <c r="H293" i="1"/>
  <c r="G293" i="1"/>
  <c r="C269" i="1"/>
  <c r="F273" i="4"/>
  <c r="G136" i="1"/>
  <c r="H136" i="1"/>
  <c r="G13" i="1"/>
  <c r="H13" i="1"/>
  <c r="G348" i="9"/>
  <c r="E348" i="9" s="1"/>
  <c r="H575" i="1"/>
  <c r="G575" i="1"/>
  <c r="H531" i="1"/>
  <c r="G531" i="1"/>
  <c r="G174" i="1"/>
  <c r="H174" i="1"/>
  <c r="H78" i="1"/>
  <c r="G78" i="1"/>
  <c r="G1024" i="1"/>
  <c r="H1024" i="1"/>
  <c r="G523" i="1"/>
  <c r="H523" i="1"/>
  <c r="H1577" i="1"/>
  <c r="G1577" i="1"/>
  <c r="I1581" i="1"/>
  <c r="I1557" i="1"/>
  <c r="I1551" i="1"/>
  <c r="G346" i="9"/>
  <c r="E346" i="9" s="1"/>
  <c r="C1538" i="1"/>
  <c r="H33" i="3"/>
  <c r="D176" i="5"/>
  <c r="C1181" i="1"/>
  <c r="H24" i="3"/>
  <c r="F648" i="4"/>
  <c r="C642" i="1"/>
  <c r="H402" i="1"/>
  <c r="G402" i="1"/>
  <c r="E308" i="4"/>
  <c r="D304" i="1"/>
  <c r="H230" i="1"/>
  <c r="G230" i="1"/>
  <c r="I1546" i="1"/>
  <c r="I1542" i="1"/>
  <c r="F119" i="5"/>
  <c r="C1124" i="1"/>
  <c r="C565" i="1"/>
  <c r="F571" i="4"/>
  <c r="I1559" i="1"/>
  <c r="F12" i="5"/>
  <c r="G344" i="9" l="1"/>
  <c r="E344" i="9" s="1"/>
  <c r="B344" i="9" s="1"/>
  <c r="K1481" i="9"/>
  <c r="G343" i="9"/>
  <c r="E343" i="9" s="1"/>
  <c r="B343" i="9" s="1"/>
  <c r="C1621" i="1"/>
  <c r="H1621" i="1" s="1"/>
  <c r="G1255" i="1"/>
  <c r="G1259" i="1"/>
  <c r="H1255" i="1"/>
  <c r="H1017" i="1"/>
  <c r="G149" i="1"/>
  <c r="H149" i="1"/>
  <c r="E24" i="9"/>
  <c r="B24" i="9" s="1"/>
  <c r="G1538" i="1"/>
  <c r="H1538" i="1"/>
  <c r="H11" i="3"/>
  <c r="F308" i="4"/>
  <c r="C303" i="1"/>
  <c r="D417" i="4"/>
  <c r="D418" i="4"/>
  <c r="H304" i="1"/>
  <c r="G304" i="1"/>
  <c r="G642" i="1"/>
  <c r="H642" i="1"/>
  <c r="B346" i="9"/>
  <c r="E345" i="9"/>
  <c r="I10" i="3" s="1"/>
  <c r="H269" i="1"/>
  <c r="G269" i="1"/>
  <c r="G130" i="1"/>
  <c r="H130" i="1"/>
  <c r="G641" i="1"/>
  <c r="H641" i="1"/>
  <c r="G578" i="1"/>
  <c r="H578" i="1"/>
  <c r="H1075" i="1"/>
  <c r="G1075" i="1"/>
  <c r="G1401" i="1"/>
  <c r="H349" i="1"/>
  <c r="G349" i="1"/>
  <c r="D1537" i="1"/>
  <c r="H9" i="3" s="1"/>
  <c r="I31" i="3"/>
  <c r="D299" i="4"/>
  <c r="F152" i="4"/>
  <c r="C148" i="1"/>
  <c r="H18" i="3"/>
  <c r="D148" i="1"/>
  <c r="E299" i="4"/>
  <c r="E300" i="4" s="1"/>
  <c r="D296" i="1" s="1"/>
  <c r="I18" i="3"/>
  <c r="G198" i="1"/>
  <c r="H198" i="1"/>
  <c r="H401" i="1"/>
  <c r="G401" i="1"/>
  <c r="G530" i="1"/>
  <c r="H530" i="1"/>
  <c r="D300" i="4"/>
  <c r="F6" i="4"/>
  <c r="C2" i="1"/>
  <c r="D422" i="4"/>
  <c r="H17" i="3"/>
  <c r="G460" i="1"/>
  <c r="H460" i="1"/>
  <c r="H1140" i="1"/>
  <c r="G1140" i="1"/>
  <c r="H45" i="1"/>
  <c r="G45" i="1"/>
  <c r="H160" i="1"/>
  <c r="G160" i="1"/>
  <c r="G565" i="1"/>
  <c r="H565" i="1"/>
  <c r="D303" i="1"/>
  <c r="E417" i="4"/>
  <c r="D412" i="1" s="1"/>
  <c r="C1180" i="1"/>
  <c r="G591" i="1"/>
  <c r="H591" i="1"/>
  <c r="E418" i="4"/>
  <c r="D413" i="1" s="1"/>
  <c r="D355" i="1"/>
  <c r="H355" i="1" s="1"/>
  <c r="H226" i="1"/>
  <c r="G226" i="1"/>
  <c r="E422" i="4"/>
  <c r="D2" i="1"/>
  <c r="I17" i="3"/>
  <c r="D1074" i="1"/>
  <c r="G1074" i="1" s="1"/>
  <c r="I23" i="3"/>
  <c r="D1181" i="1"/>
  <c r="G1181" i="1" s="1"/>
  <c r="I24" i="3"/>
  <c r="H19" i="9"/>
  <c r="E19" i="9" s="1"/>
  <c r="B19" i="9" s="1"/>
  <c r="E176" i="5"/>
  <c r="D1180" i="1" s="1"/>
  <c r="H1401" i="1"/>
  <c r="H425" i="1"/>
  <c r="G425" i="1"/>
  <c r="H316" i="1"/>
  <c r="G316" i="1"/>
  <c r="G299" i="9"/>
  <c r="C1011" i="1"/>
  <c r="E639" i="4"/>
  <c r="D633" i="1" s="1"/>
  <c r="D424" i="1"/>
  <c r="G217" i="1"/>
  <c r="H217" i="1"/>
  <c r="G39" i="1"/>
  <c r="H39" i="1"/>
  <c r="G1510" i="1"/>
  <c r="H1510" i="1"/>
  <c r="H3" i="1"/>
  <c r="G3" i="1"/>
  <c r="F141" i="6"/>
  <c r="E6" i="5"/>
  <c r="F6" i="5" s="1"/>
  <c r="D1012" i="1"/>
  <c r="G1012" i="1" s="1"/>
  <c r="I22" i="3"/>
  <c r="H1555" i="1"/>
  <c r="G1555" i="1"/>
  <c r="G1124" i="1"/>
  <c r="H1124" i="1"/>
  <c r="E347" i="9"/>
  <c r="B348" i="9"/>
  <c r="G368" i="1"/>
  <c r="H368" i="1"/>
  <c r="H623" i="1"/>
  <c r="G623" i="1"/>
  <c r="H1485" i="1"/>
  <c r="G1485" i="1"/>
  <c r="D529" i="1"/>
  <c r="E640" i="4"/>
  <c r="D634" i="1" s="1"/>
  <c r="H1182" i="1"/>
  <c r="G1182" i="1"/>
  <c r="G258" i="1"/>
  <c r="H258" i="1"/>
  <c r="D639" i="4"/>
  <c r="C424" i="1"/>
  <c r="F430" i="4"/>
  <c r="G1431" i="1"/>
  <c r="H1431" i="1"/>
  <c r="F7" i="5"/>
  <c r="C529" i="1"/>
  <c r="F535" i="4"/>
  <c r="D640" i="4"/>
  <c r="F360" i="4"/>
  <c r="E342" i="9" l="1"/>
  <c r="I11" i="3" s="1"/>
  <c r="G1621" i="1"/>
  <c r="G1537" i="1"/>
  <c r="H1537" i="1"/>
  <c r="H1181" i="1"/>
  <c r="H1074" i="1"/>
  <c r="H1012" i="1"/>
  <c r="I9" i="3"/>
  <c r="K3" i="9"/>
  <c r="H529" i="1"/>
  <c r="G529" i="1"/>
  <c r="E643" i="4"/>
  <c r="D417" i="1"/>
  <c r="G1180" i="1"/>
  <c r="H1180" i="1"/>
  <c r="G355" i="1"/>
  <c r="F176" i="5"/>
  <c r="G303" i="1"/>
  <c r="H303" i="1"/>
  <c r="F640" i="4"/>
  <c r="C634" i="1"/>
  <c r="G306" i="9"/>
  <c r="E306" i="9" s="1"/>
  <c r="B306" i="9" s="1"/>
  <c r="F422" i="4"/>
  <c r="C417" i="1"/>
  <c r="D643" i="4"/>
  <c r="E301" i="4"/>
  <c r="D297" i="1" s="1"/>
  <c r="D295" i="1"/>
  <c r="E423" i="4"/>
  <c r="E424" i="4" s="1"/>
  <c r="D419" i="1" s="1"/>
  <c r="G424" i="1"/>
  <c r="H424" i="1"/>
  <c r="F300" i="4"/>
  <c r="C296" i="1"/>
  <c r="D301" i="4"/>
  <c r="C295" i="1"/>
  <c r="D423" i="4"/>
  <c r="F299" i="4"/>
  <c r="F639" i="4"/>
  <c r="C633" i="1"/>
  <c r="H299" i="9"/>
  <c r="E299" i="9" s="1"/>
  <c r="D1011" i="1"/>
  <c r="H8" i="3" s="1"/>
  <c r="H2" i="1"/>
  <c r="G2" i="1"/>
  <c r="G148" i="1"/>
  <c r="H148" i="1"/>
  <c r="C413" i="1"/>
  <c r="F418" i="4"/>
  <c r="N3" i="9"/>
  <c r="F417" i="4"/>
  <c r="C412" i="1"/>
  <c r="H1011" i="1" l="1"/>
  <c r="G1011" i="1"/>
  <c r="M3" i="9"/>
  <c r="B299" i="9"/>
  <c r="G413" i="1"/>
  <c r="H413" i="1"/>
  <c r="D425" i="4"/>
  <c r="F423" i="4"/>
  <c r="C418" i="1"/>
  <c r="D644" i="4"/>
  <c r="G20" i="9"/>
  <c r="G412" i="1"/>
  <c r="H412" i="1"/>
  <c r="G633" i="1"/>
  <c r="H633" i="1"/>
  <c r="G295" i="1"/>
  <c r="H295" i="1"/>
  <c r="D424" i="4"/>
  <c r="F301" i="4"/>
  <c r="C297" i="1"/>
  <c r="D645" i="4"/>
  <c r="F643" i="4"/>
  <c r="C637" i="1"/>
  <c r="D637" i="1"/>
  <c r="H296" i="1"/>
  <c r="G296" i="1"/>
  <c r="E425" i="4"/>
  <c r="D420" i="1" s="1"/>
  <c r="D418" i="1"/>
  <c r="E644" i="4"/>
  <c r="E645" i="4" s="1"/>
  <c r="H20" i="9"/>
  <c r="H417" i="1"/>
  <c r="G417" i="1"/>
  <c r="H634" i="1"/>
  <c r="G634" i="1"/>
  <c r="E20" i="9" l="1"/>
  <c r="B20" i="9" s="1"/>
  <c r="C420" i="1"/>
  <c r="F425" i="4"/>
  <c r="D639" i="1"/>
  <c r="E646" i="4"/>
  <c r="E649" i="4" s="1"/>
  <c r="D638" i="1"/>
  <c r="C419" i="1"/>
  <c r="F424" i="4"/>
  <c r="D646" i="4"/>
  <c r="F644" i="4"/>
  <c r="C638" i="1"/>
  <c r="G297" i="1"/>
  <c r="H297" i="1"/>
  <c r="G637" i="1"/>
  <c r="H637" i="1"/>
  <c r="D649" i="4"/>
  <c r="C639" i="1"/>
  <c r="F645" i="4"/>
  <c r="G418" i="1"/>
  <c r="H418" i="1"/>
  <c r="H334" i="9"/>
  <c r="G334" i="9"/>
  <c r="E334" i="9" l="1"/>
  <c r="B334" i="9" s="1"/>
  <c r="G639" i="1"/>
  <c r="H639" i="1"/>
  <c r="C643" i="1"/>
  <c r="F649" i="4"/>
  <c r="H19" i="3"/>
  <c r="D650" i="4"/>
  <c r="C640" i="1"/>
  <c r="F646" i="4"/>
  <c r="E650" i="4"/>
  <c r="G297" i="9" s="1"/>
  <c r="E297" i="9" s="1"/>
  <c r="B297" i="9" s="1"/>
  <c r="D640" i="1"/>
  <c r="G420" i="1"/>
  <c r="H420" i="1"/>
  <c r="H638" i="1"/>
  <c r="G638" i="1"/>
  <c r="H419" i="1"/>
  <c r="G419" i="1"/>
  <c r="D643" i="1"/>
  <c r="I19" i="3"/>
  <c r="E298" i="9" l="1"/>
  <c r="I8" i="3" s="1"/>
  <c r="H640" i="1"/>
  <c r="G640" i="1"/>
  <c r="G643" i="1"/>
  <c r="H643" i="1"/>
  <c r="D644" i="1"/>
  <c r="H7" i="3" s="1"/>
  <c r="I20" i="3"/>
  <c r="F650" i="4"/>
  <c r="C644" i="1"/>
  <c r="H20" i="3"/>
  <c r="J3" i="9" l="1"/>
  <c r="H644" i="1"/>
  <c r="G644" i="1"/>
  <c r="G295" i="9" l="1"/>
  <c r="H295" i="9"/>
  <c r="L293" i="9"/>
  <c r="F293" i="9" s="1"/>
  <c r="H18" i="9"/>
  <c r="G18" i="9"/>
  <c r="H15" i="9"/>
  <c r="K10" i="9"/>
  <c r="I7" i="9"/>
  <c r="K5" i="9"/>
  <c r="G16" i="9"/>
  <c r="I8" i="9"/>
  <c r="K6" i="9"/>
  <c r="G22" i="9"/>
  <c r="G17" i="9"/>
  <c r="K9" i="9"/>
  <c r="J6" i="9"/>
  <c r="L15" i="9"/>
  <c r="J7" i="9"/>
  <c r="H16" i="9"/>
  <c r="J8" i="9"/>
  <c r="I12" i="9"/>
  <c r="H17" i="9"/>
  <c r="I13" i="9"/>
  <c r="I6" i="9"/>
  <c r="E6" i="9" s="1"/>
  <c r="B6" i="9" s="1"/>
  <c r="J11" i="9"/>
  <c r="I17" i="9"/>
  <c r="J12" i="9"/>
  <c r="J17" i="9"/>
  <c r="K7" i="9"/>
  <c r="L16" i="9"/>
  <c r="J5" i="9"/>
  <c r="J10" i="9"/>
  <c r="M16" i="9"/>
  <c r="G15" i="9"/>
  <c r="E15" i="9" s="1"/>
  <c r="I9" i="9"/>
  <c r="J13" i="9"/>
  <c r="G21" i="9"/>
  <c r="K8" i="9"/>
  <c r="K12" i="9"/>
  <c r="I11" i="9"/>
  <c r="I5" i="9"/>
  <c r="M15" i="9"/>
  <c r="H22" i="9"/>
  <c r="K11" i="9"/>
  <c r="J9" i="9"/>
  <c r="K13" i="9"/>
  <c r="H21" i="9"/>
  <c r="E10" i="9" l="1"/>
  <c r="B10" i="9" s="1"/>
  <c r="F16" i="9"/>
  <c r="E5" i="9"/>
  <c r="B5" i="9" s="1"/>
  <c r="E16" i="9"/>
  <c r="E11" i="9"/>
  <c r="B11" i="9" s="1"/>
  <c r="E7" i="9"/>
  <c r="B7" i="9" s="1"/>
  <c r="E9" i="9"/>
  <c r="B9" i="9" s="1"/>
  <c r="E13" i="9"/>
  <c r="B13" i="9" s="1"/>
  <c r="E8" i="9"/>
  <c r="B8" i="9" s="1"/>
  <c r="B293" i="9"/>
  <c r="F23" i="9"/>
  <c r="E17" i="9"/>
  <c r="B17" i="9" s="1"/>
  <c r="E21" i="9"/>
  <c r="B21" i="9" s="1"/>
  <c r="E12" i="9"/>
  <c r="B12" i="9" s="1"/>
  <c r="F15" i="9"/>
  <c r="E22" i="9"/>
  <c r="B22" i="9" s="1"/>
  <c r="E18" i="9"/>
  <c r="B18" i="9" s="1"/>
  <c r="E295" i="9"/>
  <c r="B16" i="9" l="1"/>
  <c r="F14" i="9"/>
  <c r="F3" i="9" s="1"/>
  <c r="E4" i="9"/>
  <c r="B15" i="9"/>
  <c r="B295" i="9"/>
  <c r="E23" i="9"/>
  <c r="I7" i="3" s="1"/>
  <c r="E14" i="9"/>
  <c r="I13" i="3" s="1"/>
  <c r="E3" i="9" l="1"/>
</calcChain>
</file>

<file path=xl/sharedStrings.xml><?xml version="1.0" encoding="utf-8"?>
<sst xmlns="http://schemas.openxmlformats.org/spreadsheetml/2006/main" count="4733" uniqueCount="3657">
  <si>
    <t>Obveznik:</t>
  </si>
  <si>
    <t>54165 - DJEČJI VRTIĆ JELENKO</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</si>
  <si>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</si>
  <si>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</si>
  <si>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</si>
  <si>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</si>
  <si>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</si>
  <si>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</si>
  <si>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</si>
  <si>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</si>
  <si>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</si>
  <si>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</si>
  <si>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</si>
  <si>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</si>
  <si>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</si>
  <si>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</si>
  <si>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</si>
  <si>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</si>
  <si>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</si>
  <si>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</si>
  <si>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</si>
  <si>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</si>
  <si>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</si>
  <si>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</si>
  <si>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</si>
  <si>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</si>
  <si>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</si>
  <si>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</si>
  <si>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</si>
  <si>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</si>
  <si>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</si>
  <si>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</si>
  <si>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</si>
  <si>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</si>
  <si>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</si>
  <si>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</si>
  <si>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</si>
  <si>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</si>
  <si>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</si>
  <si>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</si>
  <si>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</si>
  <si>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</si>
  <si>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</si>
  <si>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</si>
  <si>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</si>
  <si>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</si>
  <si>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</si>
  <si>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</si>
  <si>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</si>
  <si>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</si>
  <si>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</si>
  <si>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</si>
  <si>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</si>
  <si>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</si>
  <si>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</si>
  <si>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</si>
  <si>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</si>
  <si>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</si>
  <si>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</si>
  <si>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</si>
  <si>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</si>
  <si>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</si>
  <si>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</si>
  <si>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</si>
  <si>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</si>
  <si>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</si>
  <si>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</si>
  <si>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</si>
  <si>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</si>
  <si>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</si>
  <si>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</si>
  <si>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</si>
  <si>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</si>
  <si>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</si>
  <si>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</si>
  <si>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</si>
  <si>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</si>
  <si>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</si>
  <si>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</si>
  <si>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</si>
  <si>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</si>
  <si>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</si>
  <si>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</si>
  <si>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</si>
  <si>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</si>
  <si>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</si>
  <si>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</si>
  <si>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</si>
  <si>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</si>
  <si>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</si>
  <si>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</si>
  <si>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</si>
  <si>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</si>
  <si>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</si>
  <si>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</si>
  <si>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</si>
  <si>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</si>
  <si>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</si>
  <si>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</si>
  <si>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</si>
  <si>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</si>
  <si>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</si>
  <si>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</si>
  <si>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</si>
  <si>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</si>
  <si>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</si>
  <si>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</si>
  <si>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</si>
  <si>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</si>
  <si>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</si>
  <si>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</si>
  <si>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</si>
  <si>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</si>
  <si>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</si>
  <si>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</si>
  <si>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</si>
  <si>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</si>
  <si>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</si>
  <si>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</si>
  <si>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</si>
  <si>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</si>
  <si>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</si>
  <si>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</si>
  <si>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</si>
  <si>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</si>
  <si>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</si>
  <si>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</si>
  <si>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</si>
  <si>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</si>
  <si>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</si>
  <si>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</si>
  <si>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</si>
  <si>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</si>
  <si>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</si>
  <si>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</si>
  <si>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</si>
  <si>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</si>
  <si>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</si>
  <si>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</si>
  <si>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</si>
  <si>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</si>
  <si>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</si>
  <si>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</si>
  <si>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</si>
  <si>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</si>
  <si>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</si>
  <si>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</si>
  <si>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</si>
  <si>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</si>
  <si>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</si>
  <si>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</si>
  <si>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</si>
  <si>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</si>
  <si>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</si>
  <si>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</si>
  <si>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</si>
  <si>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</si>
  <si>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</si>
  <si>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</si>
  <si>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</si>
  <si>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</si>
  <si>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</si>
  <si>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</si>
  <si>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</si>
  <si>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</si>
  <si>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</si>
  <si>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</si>
  <si>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</si>
  <si>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</si>
  <si>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</si>
  <si>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</si>
  <si>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</si>
  <si>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</si>
  <si>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</si>
  <si>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</si>
  <si>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</si>
  <si>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</si>
  <si>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</si>
  <si>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</si>
  <si>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</si>
  <si>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</si>
  <si>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</si>
  <si>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</si>
  <si>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</si>
  <si>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</si>
  <si>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</si>
  <si>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</si>
  <si>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</si>
  <si>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</si>
  <si>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</si>
  <si>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</si>
  <si>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</si>
  <si>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</si>
  <si>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</si>
  <si>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</si>
  <si>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</si>
  <si>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</si>
  <si>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</si>
  <si>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</si>
  <si>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</si>
  <si>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</si>
  <si>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</si>
  <si>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</si>
  <si>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</si>
  <si>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</si>
  <si>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</si>
  <si>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</si>
  <si>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</si>
  <si>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</si>
  <si>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</si>
  <si>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</si>
  <si>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</si>
  <si>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</si>
  <si>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</si>
  <si>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</si>
  <si>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</si>
  <si>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</si>
  <si>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</si>
  <si>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</si>
  <si>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</si>
  <si>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</si>
  <si>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</si>
  <si>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</si>
  <si>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</si>
  <si>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</si>
  <si>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</si>
  <si>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</si>
  <si>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</si>
  <si>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</si>
  <si>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</si>
  <si>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</si>
  <si>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</si>
  <si>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</si>
  <si>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</si>
  <si>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</si>
  <si>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</si>
  <si>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</si>
  <si>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</si>
  <si>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</si>
  <si>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</si>
  <si>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</si>
  <si>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</si>
  <si>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</si>
  <si>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</si>
  <si>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</si>
  <si>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</si>
  <si>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</si>
  <si>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</si>
  <si>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</si>
  <si>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</si>
  <si>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</si>
  <si>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</si>
  <si>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</si>
  <si>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</si>
  <si>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</si>
  <si>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</si>
  <si>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</si>
  <si>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</si>
  <si>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</si>
  <si>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</si>
  <si>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</si>
  <si>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</si>
  <si>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</si>
  <si>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</si>
  <si>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</si>
  <si>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</si>
  <si>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</si>
  <si>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</si>
  <si>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</si>
  <si>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</si>
  <si>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</si>
  <si>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</si>
  <si>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</si>
  <si>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</si>
  <si>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</si>
  <si>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</si>
  <si>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</si>
  <si>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</si>
  <si>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</si>
  <si>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</si>
  <si>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</si>
  <si>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</si>
  <si>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</si>
  <si>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</si>
  <si>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</si>
  <si>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</si>
  <si>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</si>
  <si>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</si>
  <si>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</si>
  <si>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</si>
  <si>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</si>
  <si>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</si>
  <si>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</si>
  <si>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</si>
  <si>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</si>
  <si>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</si>
  <si>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</si>
  <si>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</si>
  <si>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</si>
  <si>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</si>
  <si>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</si>
  <si>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</si>
  <si>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</si>
  <si>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</si>
  <si>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</si>
  <si>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</si>
  <si>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</si>
  <si>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</si>
  <si>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</si>
  <si>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</si>
  <si>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</si>
  <si>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</si>
  <si>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</si>
  <si>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</si>
  <si>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</si>
  <si>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</si>
  <si>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</si>
  <si>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</si>
  <si>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</si>
  <si>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</si>
  <si>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</si>
  <si>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</si>
  <si>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</si>
  <si>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</si>
  <si>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</si>
  <si>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</si>
  <si>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</si>
  <si>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</si>
  <si>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</si>
  <si>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</si>
  <si>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</si>
  <si>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</si>
  <si>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</si>
  <si>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</si>
  <si>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</si>
  <si>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</si>
  <si>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</si>
  <si>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</si>
  <si>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</si>
  <si>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</si>
  <si>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</si>
  <si>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</si>
  <si>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</si>
  <si>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</si>
  <si>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</si>
  <si>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</si>
  <si>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</si>
  <si>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</si>
  <si>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</si>
  <si>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</si>
  <si>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</si>
  <si>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</si>
  <si>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</si>
  <si>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</si>
  <si>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</si>
  <si>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</si>
  <si>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</si>
  <si>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</si>
  <si>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</si>
  <si>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</si>
  <si>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</si>
  <si>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</si>
  <si>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</si>
  <si>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</si>
  <si>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</si>
  <si>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</si>
  <si>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</si>
  <si>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</si>
  <si>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</si>
  <si>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</si>
  <si>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</si>
  <si>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</si>
  <si>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</si>
  <si>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</si>
  <si>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</si>
  <si>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</si>
  <si>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</si>
  <si>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</si>
  <si>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</si>
  <si>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</si>
  <si>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</si>
  <si>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</si>
  <si>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</si>
  <si>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</si>
  <si>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</si>
  <si>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</si>
  <si>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</si>
  <si>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</si>
  <si>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</si>
  <si>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</si>
  <si>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</si>
  <si>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</si>
  <si>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</si>
  <si>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</si>
  <si>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</si>
  <si>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</si>
  <si>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</si>
  <si>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</si>
  <si>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</si>
  <si>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</si>
  <si>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</si>
  <si>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</si>
  <si>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</si>
  <si>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</si>
  <si>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</si>
  <si>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</si>
  <si>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</si>
  <si>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</si>
  <si>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</si>
  <si>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</si>
  <si>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</si>
  <si>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</si>
  <si>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</si>
  <si>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</si>
  <si>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</si>
  <si>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</si>
  <si>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</si>
  <si>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</si>
  <si>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</si>
  <si>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</si>
  <si>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</si>
  <si>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</si>
  <si>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</si>
  <si>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</si>
  <si>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</si>
  <si>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</si>
  <si>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</si>
  <si>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</si>
  <si>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</si>
  <si>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</si>
  <si>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</si>
  <si>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</si>
  <si>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</si>
  <si>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</si>
  <si>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</si>
  <si>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</si>
  <si>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</si>
  <si>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</si>
  <si>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</si>
  <si>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</si>
  <si>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</si>
  <si>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</si>
  <si>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</si>
  <si>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</si>
  <si>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</si>
  <si>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</si>
  <si>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</si>
  <si>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</si>
  <si>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</si>
  <si>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</si>
  <si>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</si>
  <si>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</si>
  <si>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</si>
  <si>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</si>
  <si>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</si>
  <si>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</si>
  <si>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</si>
  <si>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</si>
  <si>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</si>
  <si>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</si>
  <si>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</si>
  <si>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</si>
  <si>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</si>
  <si>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</si>
  <si>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</si>
  <si>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</si>
  <si>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</si>
  <si>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</si>
  <si>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</si>
  <si>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</si>
  <si>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</si>
  <si>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</si>
  <si>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</si>
  <si>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</si>
  <si>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</si>
  <si>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</si>
  <si>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</si>
  <si>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</si>
  <si>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</si>
  <si>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</si>
  <si>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</si>
  <si>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</si>
  <si>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</si>
  <si>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</si>
  <si>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</si>
  <si>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</si>
  <si>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</si>
  <si>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</si>
  <si>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</si>
  <si>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</si>
  <si>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</si>
  <si>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</si>
  <si>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</si>
  <si>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</si>
  <si>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</si>
  <si>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</si>
  <si>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</si>
  <si>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</si>
  <si>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</si>
  <si>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</si>
  <si>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</si>
  <si>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</si>
  <si>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</si>
  <si>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</si>
  <si>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</si>
  <si>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</si>
  <si>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</si>
  <si>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</si>
  <si>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</si>
  <si>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</si>
  <si>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</si>
  <si>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</si>
  <si>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</si>
  <si>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</si>
  <si>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</si>
  <si>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</si>
  <si>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</si>
  <si>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</si>
  <si>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</si>
  <si>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</si>
  <si>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</si>
  <si>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</si>
  <si>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</si>
  <si>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</si>
  <si>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</si>
  <si>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</si>
  <si>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</si>
  <si>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</si>
  <si>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</si>
  <si>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</si>
  <si>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</si>
  <si>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</si>
  <si>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</si>
  <si>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</si>
  <si>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</si>
  <si>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</si>
  <si>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</si>
  <si>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</si>
  <si>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</si>
  <si>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</si>
  <si>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</si>
  <si>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</si>
  <si>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</si>
  <si>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</si>
  <si>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</si>
  <si>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</si>
  <si>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</si>
  <si>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</si>
  <si>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</si>
  <si>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</si>
  <si>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</si>
  <si>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</si>
  <si>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</si>
  <si>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</si>
  <si>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</si>
  <si>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</si>
  <si>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</si>
  <si>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</si>
  <si>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</si>
  <si>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</si>
  <si>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</si>
  <si>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</si>
  <si>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</si>
  <si>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</si>
  <si>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</si>
  <si>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</si>
  <si>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</si>
  <si>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</si>
  <si>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</si>
  <si>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</si>
  <si>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</si>
  <si>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</si>
  <si>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</si>
  <si>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</si>
  <si>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</si>
  <si>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</si>
  <si>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</si>
  <si>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</si>
  <si>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</si>
  <si>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</si>
  <si>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</si>
  <si>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</si>
  <si>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</si>
  <si>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</si>
  <si>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</si>
  <si>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</si>
  <si>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</si>
  <si>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</si>
  <si>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</si>
  <si>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</si>
  <si>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</si>
  <si>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</si>
  <si>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</si>
  <si>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</si>
  <si>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</si>
  <si>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</si>
  <si>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</si>
  <si>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</si>
  <si>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</si>
  <si>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</si>
  <si>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</si>
  <si>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</si>
  <si>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</si>
  <si>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</si>
  <si>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</si>
  <si>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</si>
  <si>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</si>
  <si>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</si>
  <si>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</si>
  <si>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</si>
  <si>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</si>
  <si>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</si>
  <si>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</si>
  <si>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</si>
  <si>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</si>
  <si>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</si>
  <si>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</si>
  <si>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</si>
  <si>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</si>
  <si>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</si>
  <si>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</si>
  <si>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</si>
  <si>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</si>
  <si>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</si>
  <si>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</si>
  <si>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</si>
  <si>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</si>
  <si>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</si>
  <si>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</si>
  <si>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</si>
  <si>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</si>
  <si>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</si>
  <si>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</si>
  <si>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</si>
  <si>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</si>
  <si>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</si>
  <si>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</si>
  <si>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</si>
  <si>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</si>
  <si>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</si>
  <si>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</si>
  <si>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</si>
  <si>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</si>
  <si>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</si>
  <si>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</si>
  <si>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</si>
  <si>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</si>
  <si>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</si>
  <si>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</si>
  <si>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</si>
  <si>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</si>
  <si>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</si>
  <si>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</si>
  <si>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</si>
  <si>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</si>
  <si>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</si>
  <si>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</si>
  <si>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</si>
  <si>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</si>
  <si>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</si>
  <si>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</si>
  <si>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</si>
  <si>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</si>
  <si>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</si>
  <si>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</si>
  <si>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</si>
  <si>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</si>
  <si>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</si>
  <si>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</si>
  <si>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</si>
  <si>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</si>
  <si>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</si>
  <si>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</si>
  <si>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</si>
  <si>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</si>
  <si>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</si>
  <si>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</si>
  <si>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</si>
  <si>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</si>
  <si>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</si>
  <si>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</si>
  <si>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</si>
  <si>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</si>
  <si>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</si>
  <si>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</si>
  <si>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</si>
  <si>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</si>
  <si>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</si>
  <si>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</si>
  <si>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</si>
  <si>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</si>
  <si>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</si>
  <si>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</si>
  <si>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</si>
  <si>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</si>
  <si>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</si>
  <si>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</si>
  <si>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</si>
  <si>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</si>
  <si>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</si>
  <si>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</si>
  <si>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</si>
  <si>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</si>
  <si>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</si>
  <si>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</si>
  <si>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</si>
  <si>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</si>
  <si>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</si>
  <si>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</si>
  <si>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</si>
  <si>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</si>
  <si>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</si>
  <si>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</si>
  <si>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</si>
  <si>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</si>
  <si>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</si>
  <si>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</si>
  <si>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</si>
  <si>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</si>
  <si>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</si>
  <si>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</si>
  <si>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</si>
  <si>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</si>
  <si>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</si>
  <si>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</si>
  <si>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</si>
  <si>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</si>
  <si>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</si>
  <si>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</si>
  <si>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</si>
  <si>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</si>
  <si>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</si>
  <si>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</si>
  <si>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</si>
  <si>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</si>
  <si>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</si>
  <si>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</si>
  <si>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</si>
  <si>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</si>
  <si>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</si>
  <si>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</si>
  <si>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</si>
  <si>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</si>
  <si>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</si>
  <si>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</si>
  <si>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</si>
  <si>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</si>
  <si>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</si>
  <si>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</si>
  <si>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</si>
  <si>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</si>
  <si>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</si>
  <si>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</si>
  <si>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</si>
  <si>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</si>
  <si>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</si>
  <si>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</si>
  <si>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</si>
  <si>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</si>
  <si>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</si>
  <si>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</si>
  <si>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</si>
  <si>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</si>
  <si>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</si>
  <si>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</si>
  <si>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</si>
  <si>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</si>
  <si>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</si>
  <si>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</si>
  <si>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</si>
  <si>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</si>
  <si>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</si>
  <si>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</si>
  <si>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</si>
  <si>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</si>
  <si>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</si>
  <si>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</si>
  <si>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</si>
  <si>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</si>
  <si>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</si>
  <si>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</si>
  <si>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</si>
  <si>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</si>
  <si>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</si>
  <si>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</si>
  <si>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</si>
  <si>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</si>
  <si>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</si>
  <si>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</si>
  <si>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</si>
  <si>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</si>
  <si>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</si>
  <si>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</si>
  <si>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</si>
  <si>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</si>
  <si>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</si>
  <si>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</si>
  <si>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</si>
  <si>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</si>
  <si>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</si>
  <si>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</si>
  <si>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</si>
  <si>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</si>
  <si>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</si>
  <si>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</si>
  <si>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</si>
  <si>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</si>
  <si>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</si>
  <si>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</si>
  <si>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</si>
  <si>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</si>
  <si>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</si>
  <si>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</si>
  <si>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</si>
  <si>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</si>
  <si>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</si>
  <si>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</si>
  <si>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</si>
  <si>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</si>
  <si>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</si>
  <si>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</si>
  <si>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</si>
  <si>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</si>
  <si>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</si>
  <si>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</si>
  <si>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</si>
  <si>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</si>
  <si>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</si>
  <si>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</si>
  <si>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</si>
  <si>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</si>
  <si>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</si>
  <si>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</si>
  <si>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</si>
  <si>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</si>
  <si>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</si>
  <si>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</si>
  <si>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</si>
  <si>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</si>
  <si>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</si>
  <si>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</si>
  <si>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</si>
  <si>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</si>
  <si>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</si>
  <si>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</si>
  <si>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</si>
  <si>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</si>
  <si>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</si>
  <si>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</si>
  <si>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</si>
  <si>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</si>
  <si>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</si>
  <si>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</si>
  <si>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</si>
  <si>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</si>
  <si>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</si>
  <si>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</si>
  <si>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</si>
  <si>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</si>
  <si>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</si>
  <si>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</si>
  <si>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</si>
  <si>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</si>
  <si>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</si>
  <si>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</si>
  <si>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</si>
  <si>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</si>
  <si>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</si>
  <si>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</si>
  <si>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</si>
  <si>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</si>
  <si>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</si>
  <si>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</si>
  <si>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</si>
  <si>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</si>
  <si>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</si>
  <si>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</si>
  <si>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</si>
  <si>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</si>
  <si>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</si>
  <si>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</si>
  <si>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</si>
  <si>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</si>
  <si>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</si>
  <si>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</si>
  <si>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</si>
  <si>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</si>
  <si>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</si>
  <si>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</si>
  <si>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</si>
  <si>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</si>
  <si>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</si>
  <si>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</si>
  <si>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</si>
  <si>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</si>
  <si>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</si>
  <si>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</si>
  <si>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</si>
  <si>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</si>
  <si>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</si>
  <si>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</si>
  <si>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</si>
  <si>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</si>
  <si>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</si>
  <si>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</si>
  <si>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</si>
  <si>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</si>
  <si>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</si>
  <si>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</si>
  <si>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</si>
  <si>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</si>
  <si>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</si>
  <si>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</si>
  <si>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</si>
  <si>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</si>
  <si>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</si>
  <si>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</si>
  <si>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</si>
  <si>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</si>
  <si>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</si>
  <si>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</si>
  <si>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</si>
  <si>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</si>
  <si>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</si>
  <si>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</si>
  <si>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</si>
  <si>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</si>
  <si>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</si>
  <si>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</si>
  <si>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</si>
  <si>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</si>
  <si>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</si>
  <si>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</si>
  <si>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</si>
  <si>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</si>
  <si>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</si>
  <si>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</si>
  <si>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</si>
  <si>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</si>
  <si>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</si>
  <si>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</si>
  <si>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</si>
  <si>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</si>
  <si>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</si>
  <si>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</si>
  <si>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</si>
  <si>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</si>
  <si>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</si>
  <si>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</si>
  <si>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</si>
  <si>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</si>
  <si>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</si>
  <si>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</si>
  <si>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</si>
  <si>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</si>
  <si>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</si>
  <si>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</si>
  <si>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</si>
  <si>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</si>
  <si>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</si>
  <si>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</si>
  <si>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</si>
  <si>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</si>
  <si>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</si>
  <si>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</si>
  <si>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</si>
  <si>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</si>
  <si>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</si>
  <si>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</si>
  <si>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</si>
  <si>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</si>
  <si>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</si>
  <si>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</si>
  <si>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</si>
  <si>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</si>
  <si>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</si>
  <si>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</si>
  <si>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</si>
  <si>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</si>
  <si>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</si>
  <si>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</si>
  <si>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</si>
  <si>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</si>
  <si>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</si>
  <si>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</si>
  <si>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</si>
  <si>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</si>
  <si>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</si>
  <si>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</si>
  <si>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</si>
  <si>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</si>
  <si>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</si>
  <si>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</si>
  <si>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</si>
  <si>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</si>
  <si>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</si>
  <si>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</si>
  <si>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</si>
  <si>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</si>
  <si>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</si>
  <si>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</si>
  <si>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</si>
  <si>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</si>
  <si>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</si>
  <si>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</si>
  <si>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</si>
  <si>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</si>
  <si>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</si>
  <si>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</si>
  <si>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</si>
  <si>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</si>
  <si>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</si>
  <si>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</si>
  <si>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</si>
  <si>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</si>
  <si>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</si>
  <si>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</si>
  <si>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</si>
  <si>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</si>
  <si>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</si>
  <si>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</si>
  <si>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</si>
  <si>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</si>
  <si>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</si>
  <si>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</si>
  <si>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</si>
  <si>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</si>
  <si>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</si>
  <si>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</si>
  <si>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</si>
  <si>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</si>
  <si>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</si>
  <si>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</si>
  <si>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</si>
  <si>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</si>
  <si>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</si>
  <si>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</si>
  <si>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</si>
  <si>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</si>
  <si>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</si>
  <si>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</si>
  <si>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</si>
  <si>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</si>
  <si>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</si>
  <si>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</si>
  <si>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</si>
  <si>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</si>
  <si>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</si>
  <si>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</si>
  <si>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</si>
  <si>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</si>
  <si>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</si>
  <si>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</si>
  <si>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</si>
  <si>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</si>
  <si>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</si>
  <si>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</si>
  <si>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</si>
  <si>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</si>
  <si>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</si>
  <si>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</si>
  <si>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</si>
  <si>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</si>
  <si>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</si>
  <si>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</si>
  <si>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</si>
  <si>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</si>
  <si>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</si>
  <si>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</si>
  <si>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</si>
  <si>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</si>
  <si>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</si>
  <si>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</si>
  <si>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</si>
  <si>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</si>
  <si>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</si>
  <si>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</si>
  <si>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</si>
  <si>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</si>
  <si>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</si>
  <si>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</si>
  <si>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</si>
  <si>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</si>
  <si>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</si>
  <si>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</si>
  <si>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</si>
  <si>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</si>
  <si>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</si>
  <si>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</si>
  <si>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</si>
  <si>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</si>
  <si>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</si>
  <si>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</si>
  <si>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</si>
  <si>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</si>
  <si>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</si>
  <si>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</si>
  <si>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</si>
  <si>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</si>
  <si>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</si>
  <si>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</si>
  <si>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</si>
  <si>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</si>
  <si>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</si>
  <si>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</si>
  <si>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</si>
  <si>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</si>
  <si>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</si>
  <si>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</si>
  <si>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</si>
  <si>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</si>
  <si>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</si>
  <si>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</si>
  <si>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</si>
  <si>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</si>
  <si>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</si>
  <si>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</si>
  <si>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</si>
  <si>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</si>
  <si>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</si>
  <si>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</si>
  <si>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</si>
  <si>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</si>
  <si>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</si>
  <si>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</si>
  <si>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</si>
  <si>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</si>
  <si>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</si>
  <si>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</si>
  <si>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</si>
  <si>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</si>
  <si>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</si>
  <si>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</si>
  <si>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</si>
  <si>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</si>
  <si>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</si>
  <si>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</si>
  <si>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</si>
  <si>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</si>
  <si>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</si>
  <si>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</si>
  <si>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</si>
  <si>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</si>
  <si>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</si>
  <si>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</si>
  <si>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</si>
  <si>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</si>
  <si>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</si>
  <si>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</si>
  <si>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</si>
  <si>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</si>
  <si>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</si>
  <si>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</si>
  <si>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</si>
  <si>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</si>
  <si>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</si>
  <si>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</si>
  <si>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</si>
  <si>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</si>
  <si>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</si>
  <si>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</si>
  <si>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</si>
  <si>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</si>
  <si>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</si>
  <si>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</si>
  <si>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</si>
  <si>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</si>
  <si>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</si>
  <si>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</si>
  <si>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</si>
  <si>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</si>
  <si>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</si>
  <si>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</si>
  <si>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</si>
  <si>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</si>
  <si>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</si>
  <si>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</si>
  <si>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</si>
  <si>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</si>
  <si>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</si>
  <si>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</si>
  <si>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</si>
  <si>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</si>
  <si>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</si>
  <si>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</si>
  <si>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</si>
  <si>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</si>
  <si>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</si>
  <si>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</si>
  <si>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</si>
  <si>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</si>
  <si>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</si>
  <si>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</si>
  <si>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</si>
  <si>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</si>
  <si>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</si>
  <si>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</si>
  <si>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</si>
  <si>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</si>
  <si>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</si>
  <si>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</si>
  <si>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</si>
  <si>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</si>
  <si>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</si>
  <si>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</si>
  <si>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</si>
  <si>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</si>
  <si>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</si>
  <si>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</si>
  <si>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</si>
  <si>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</si>
  <si>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</si>
  <si>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</si>
  <si>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</si>
  <si>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</si>
  <si>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</si>
  <si>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</si>
  <si>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</si>
  <si>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</si>
  <si>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</si>
  <si>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</si>
  <si>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</si>
  <si>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</si>
  <si>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</si>
  <si>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</si>
  <si>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</si>
  <si>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</si>
  <si>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</si>
  <si>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</si>
  <si>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</si>
  <si>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</si>
  <si>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</si>
  <si>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</si>
  <si>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</si>
  <si>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</si>
  <si>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</si>
  <si>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</si>
  <si>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</si>
  <si>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</si>
  <si>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</si>
  <si>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</si>
  <si>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</si>
  <si>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</si>
  <si>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</si>
  <si>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</si>
  <si>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</si>
  <si>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</si>
  <si>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</si>
  <si>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</si>
  <si>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</si>
  <si>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</si>
  <si>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</si>
  <si>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</si>
  <si>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</si>
  <si>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</si>
  <si>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</si>
  <si>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</si>
  <si>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</si>
  <si>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</si>
  <si>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</si>
  <si>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</si>
  <si>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</si>
  <si>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</si>
  <si>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</si>
  <si>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</si>
  <si>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</si>
  <si>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</si>
  <si>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</si>
  <si>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</si>
  <si>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</si>
  <si>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</si>
  <si>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</si>
  <si>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</si>
  <si>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</si>
  <si>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</si>
  <si>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</si>
  <si>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</si>
  <si>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</si>
  <si>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</si>
  <si>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</si>
  <si>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</si>
  <si>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</si>
  <si>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</si>
  <si>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</si>
  <si>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</si>
  <si>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</si>
  <si>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</si>
  <si>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</si>
  <si>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</si>
  <si>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</si>
  <si>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</si>
  <si>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</si>
  <si>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</si>
  <si>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</si>
  <si>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</si>
  <si>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</si>
  <si>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</si>
  <si>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</si>
  <si>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</si>
  <si>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</si>
  <si>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</si>
  <si>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</si>
  <si>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</si>
  <si>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</si>
  <si>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</si>
  <si>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</si>
  <si>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</si>
  <si>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</si>
  <si>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</si>
  <si>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</si>
  <si>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</si>
  <si>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</si>
  <si>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</si>
  <si>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</si>
  <si>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</si>
  <si>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</si>
  <si>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</si>
  <si>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</si>
  <si>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</si>
  <si>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</si>
  <si>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</si>
  <si>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</si>
  <si>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</si>
  <si>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</si>
  <si>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</si>
  <si>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</si>
  <si>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</si>
  <si>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</si>
  <si>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</si>
  <si>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</si>
  <si>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</si>
  <si>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</si>
  <si>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</si>
  <si>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</si>
  <si>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</si>
  <si>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</si>
  <si>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</si>
  <si>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</si>
  <si>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</si>
  <si>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</si>
  <si>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</si>
  <si>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</si>
  <si>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</si>
  <si>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</si>
  <si>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</si>
  <si>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</si>
  <si>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</si>
  <si>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</si>
  <si>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</si>
  <si>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</si>
  <si>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</si>
  <si>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</si>
  <si>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</si>
  <si>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</si>
  <si>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</si>
  <si>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</si>
  <si>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</si>
  <si>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</si>
  <si>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</si>
  <si>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</si>
  <si>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</si>
  <si>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</si>
  <si>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</si>
  <si>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</si>
  <si>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</si>
  <si>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</si>
  <si>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</si>
  <si>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</si>
  <si>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</si>
  <si>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</si>
  <si>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</si>
  <si>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</si>
  <si>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</si>
  <si>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</si>
  <si>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</si>
  <si>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</si>
  <si>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</si>
  <si>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</si>
  <si>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</si>
  <si>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</si>
  <si>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</si>
  <si>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</si>
  <si>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</si>
  <si>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</si>
  <si>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</si>
  <si>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</si>
  <si>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</si>
  <si>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</si>
  <si>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</si>
  <si>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</si>
  <si>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</si>
  <si>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</si>
  <si>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</si>
  <si>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</si>
  <si>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</si>
  <si>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</si>
  <si>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</si>
  <si>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</si>
  <si>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</si>
  <si>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</si>
  <si>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</si>
  <si>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</si>
  <si>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</si>
  <si>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</si>
  <si>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</si>
  <si>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</si>
  <si>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</si>
  <si>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</si>
  <si>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</si>
  <si>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</si>
  <si>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</si>
  <si>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</si>
  <si>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</si>
  <si>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</si>
  <si>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</si>
  <si>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</si>
  <si>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</si>
  <si>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</si>
  <si>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</si>
  <si>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</si>
  <si>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</si>
  <si>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</si>
  <si>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</si>
  <si>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</si>
  <si>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</si>
  <si>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</si>
  <si>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</si>
  <si>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</si>
  <si>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</si>
  <si>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</si>
  <si>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</si>
  <si>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</si>
  <si>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</si>
  <si>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</si>
  <si>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</si>
  <si>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</si>
  <si>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</si>
  <si>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</si>
  <si>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</si>
  <si>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</si>
  <si>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</si>
  <si>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</si>
  <si>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</si>
  <si>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</si>
  <si>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</si>
  <si>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</si>
  <si>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</si>
  <si>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</si>
  <si>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</si>
  <si>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</si>
  <si>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</si>
  <si>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</si>
  <si>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</si>
  <si>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</si>
  <si>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</si>
  <si>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</si>
  <si>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</si>
  <si>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</si>
  <si>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</si>
  <si>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</si>
  <si>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</si>
  <si>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</si>
  <si>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</si>
  <si>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</si>
  <si>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</si>
  <si>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</si>
  <si>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</si>
  <si>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</si>
  <si>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</si>
  <si>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</si>
  <si>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</si>
  <si>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</si>
  <si>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</si>
  <si>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</si>
  <si>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</si>
  <si>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</si>
  <si>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</si>
  <si>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</si>
  <si>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</si>
  <si>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</si>
  <si>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</si>
  <si>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</si>
  <si>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</si>
  <si>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</si>
  <si>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</si>
  <si>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</si>
  <si>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</si>
  <si>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</si>
  <si>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</si>
  <si>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</si>
  <si>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</si>
  <si>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</si>
  <si>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</si>
  <si>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</si>
  <si>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</si>
  <si>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</si>
  <si>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</si>
  <si>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</si>
  <si>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</si>
  <si>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</si>
  <si>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</si>
  <si>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</si>
  <si>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</si>
  <si>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</si>
  <si>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</si>
  <si>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</si>
  <si>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</si>
  <si>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</si>
  <si>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</si>
  <si>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</si>
  <si>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</si>
  <si>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</si>
  <si>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</si>
  <si>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</si>
  <si>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</si>
  <si>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</si>
  <si>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</si>
  <si>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</si>
  <si>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</si>
  <si>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</si>
  <si>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</si>
  <si>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</si>
  <si>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</si>
  <si>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</si>
  <si>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</si>
  <si>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</si>
  <si>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</si>
  <si>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</si>
  <si>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</si>
  <si>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</si>
  <si>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</si>
  <si>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</si>
  <si>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</si>
  <si>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</si>
  <si>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</si>
  <si>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</si>
  <si>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</si>
  <si>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</si>
  <si>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</si>
  <si>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</si>
  <si>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</si>
  <si>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</si>
  <si>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</si>
  <si>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</si>
  <si>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</si>
  <si>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</si>
  <si>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</si>
  <si>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</si>
  <si>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</si>
  <si>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</si>
  <si>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</si>
  <si>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</si>
  <si>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</si>
  <si>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</si>
  <si>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</si>
  <si>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</si>
  <si>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</si>
  <si>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</si>
  <si>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</si>
  <si>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</si>
  <si>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</si>
  <si>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</si>
  <si>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</si>
  <si>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</si>
  <si>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</si>
  <si>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</si>
  <si>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</si>
  <si>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</si>
  <si>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</si>
  <si>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</si>
  <si>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</si>
  <si>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</si>
  <si>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</si>
  <si>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</si>
  <si>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</si>
  <si>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</si>
  <si>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</si>
  <si>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</si>
  <si>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</si>
  <si>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</si>
  <si>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</si>
  <si>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</si>
  <si>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</si>
  <si>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</si>
  <si>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</si>
  <si>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</si>
  <si>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</si>
  <si>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</si>
  <si>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</si>
  <si>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</si>
  <si>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</si>
  <si>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</si>
  <si>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</si>
  <si>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</si>
  <si>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</si>
  <si>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</si>
  <si>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</si>
  <si>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</si>
  <si>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</si>
  <si>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</si>
  <si>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</si>
  <si>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</si>
  <si>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</si>
  <si>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</si>
  <si>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</si>
  <si>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</si>
  <si>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</si>
  <si>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</si>
  <si>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</si>
  <si>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</si>
  <si>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</si>
  <si>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</si>
  <si>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</si>
  <si>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</si>
  <si>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</si>
  <si>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</si>
  <si>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</si>
  <si>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</si>
  <si>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</si>
  <si>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</si>
  <si>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</si>
  <si>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</si>
  <si>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</si>
  <si>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</si>
  <si>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</si>
  <si>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</si>
  <si>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</si>
  <si>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</si>
  <si>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</si>
  <si>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</si>
  <si>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</si>
  <si>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</si>
  <si>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</si>
  <si>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</si>
  <si>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</si>
  <si>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</si>
  <si>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</si>
  <si>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</si>
  <si>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</si>
  <si>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</si>
  <si>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</si>
  <si>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</si>
  <si>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</si>
  <si>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</si>
  <si>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</si>
  <si>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</si>
  <si>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</si>
  <si>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</si>
  <si>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</si>
  <si>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</si>
  <si>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</si>
  <si>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</si>
  <si>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</si>
  <si>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</si>
  <si>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</si>
  <si>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</si>
  <si>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</si>
  <si>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</si>
  <si>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</si>
  <si>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</si>
  <si>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</si>
  <si>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</si>
  <si>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</si>
  <si>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</si>
  <si>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</si>
  <si>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</si>
  <si>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</si>
  <si>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</si>
  <si>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</si>
  <si>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</si>
  <si>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</si>
  <si>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</si>
  <si>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</si>
  <si>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</si>
  <si>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</si>
  <si>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</si>
  <si>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</si>
  <si>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</si>
  <si>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</si>
  <si>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</si>
  <si>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</si>
  <si>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</si>
  <si>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</si>
  <si>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</si>
  <si>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</si>
  <si>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</si>
  <si>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</si>
  <si>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</si>
  <si>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</si>
  <si>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</si>
  <si>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</si>
  <si>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</si>
  <si>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</si>
  <si>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</si>
  <si>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</si>
  <si>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</si>
  <si>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</si>
  <si>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</si>
  <si>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</si>
  <si>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</si>
  <si>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</si>
  <si>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</si>
  <si>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</si>
  <si>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</si>
  <si>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</si>
  <si>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</si>
  <si>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</si>
  <si>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</si>
  <si>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</si>
  <si>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</si>
  <si>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</si>
  <si>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</si>
  <si>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</si>
  <si>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</si>
  <si>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</si>
  <si>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</si>
  <si>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</si>
  <si>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</si>
  <si>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</si>
  <si>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</si>
  <si>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</si>
  <si>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</si>
  <si>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</si>
  <si>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</si>
  <si>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</si>
  <si>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</si>
  <si>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</si>
  <si>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</si>
  <si>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</si>
  <si>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</si>
  <si>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</si>
  <si>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</si>
  <si>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</si>
  <si>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</si>
  <si>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</si>
  <si>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</si>
  <si>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</si>
  <si>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</si>
  <si>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</si>
  <si>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</si>
  <si>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</si>
  <si>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</si>
  <si>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</si>
  <si>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</si>
  <si>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</si>
  <si>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</si>
  <si>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</si>
  <si>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</si>
  <si>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</si>
  <si>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</si>
  <si>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</si>
  <si>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</si>
  <si>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</si>
  <si>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</si>
  <si>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</si>
  <si>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</si>
  <si>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</si>
  <si>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</si>
  <si>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</si>
  <si>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</si>
  <si>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</si>
  <si>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</si>
  <si>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</si>
  <si>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</si>
  <si>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</si>
  <si>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</si>
  <si>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</si>
  <si>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</si>
  <si>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</si>
  <si>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</si>
  <si>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</si>
  <si>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</si>
  <si>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</si>
  <si>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</si>
  <si>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</si>
  <si>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</si>
  <si>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</si>
  <si>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</si>
  <si>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</si>
  <si>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</si>
  <si>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</si>
  <si>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</si>
  <si>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</si>
  <si>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</si>
  <si>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</si>
  <si>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</si>
  <si>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</si>
  <si>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</si>
  <si>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</si>
  <si>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</si>
  <si>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</si>
  <si>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</si>
  <si>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</si>
  <si>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</si>
  <si>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</si>
  <si>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</si>
  <si>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</si>
  <si>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</si>
  <si>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</si>
  <si>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</si>
  <si>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</si>
  <si>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</si>
  <si>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</si>
  <si>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</si>
  <si>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</si>
  <si>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</si>
  <si>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</si>
  <si>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</si>
  <si>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</si>
  <si>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</si>
  <si>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</si>
  <si>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</si>
  <si>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</si>
  <si>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</si>
  <si>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</si>
  <si>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</si>
  <si>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</si>
  <si>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</si>
  <si>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</si>
  <si>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</si>
  <si>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</si>
  <si>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</si>
  <si>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</si>
  <si>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</si>
  <si>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</si>
  <si>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</si>
  <si>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</si>
  <si>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</si>
  <si>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</si>
  <si>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</si>
  <si>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</si>
  <si>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</si>
  <si>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</si>
  <si>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</si>
  <si>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</si>
  <si>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</si>
  <si>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</si>
  <si>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</si>
  <si>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</si>
  <si>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</si>
  <si>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</si>
  <si>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</si>
  <si>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</si>
  <si>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</si>
  <si>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</si>
  <si>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</si>
  <si>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</si>
  <si>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</si>
  <si>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</si>
  <si>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</si>
  <si>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</si>
  <si>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</si>
  <si>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</si>
  <si>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</si>
  <si>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</si>
  <si>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</si>
  <si>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</si>
  <si>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</si>
  <si>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</si>
  <si>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</si>
  <si>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</si>
  <si>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</si>
  <si>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</si>
  <si>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</si>
  <si>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</si>
  <si>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</si>
  <si>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</si>
  <si>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</si>
  <si>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</si>
  <si>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</si>
  <si>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</si>
  <si>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</si>
  <si>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</si>
  <si>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</si>
  <si>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</si>
  <si>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</si>
  <si>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</si>
  <si>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</si>
  <si>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</si>
  <si>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</si>
  <si>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</si>
  <si>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</si>
  <si>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</si>
  <si>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</si>
  <si>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</si>
  <si>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</si>
  <si>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</si>
  <si>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</si>
  <si>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</si>
  <si>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</si>
  <si>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</si>
  <si>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</si>
  <si>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</si>
  <si>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</si>
  <si>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</si>
  <si>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</si>
  <si>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</si>
  <si>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</si>
  <si>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</si>
  <si>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</si>
  <si>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</si>
  <si>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</si>
  <si>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</si>
  <si>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</si>
  <si>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</si>
  <si>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</si>
  <si>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</si>
  <si>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</si>
  <si>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</si>
  <si>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</si>
  <si>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</si>
  <si>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</si>
  <si>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</si>
  <si>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</si>
  <si>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</si>
  <si>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</si>
  <si>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</si>
  <si>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</si>
  <si>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</si>
  <si>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</si>
  <si>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</si>
  <si>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</si>
  <si>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</si>
  <si>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</si>
  <si>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</si>
  <si>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</si>
  <si>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</si>
  <si>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</si>
  <si>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</si>
  <si>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</si>
  <si>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</si>
  <si>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</si>
  <si>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</si>
  <si>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</si>
  <si>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</si>
  <si>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</si>
  <si>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</si>
  <si>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</si>
  <si>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</si>
  <si>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</si>
  <si>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</si>
  <si>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</si>
  <si>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</si>
  <si>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</si>
  <si>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</si>
  <si>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</si>
  <si>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</si>
  <si>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</si>
  <si>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</si>
  <si>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</si>
  <si>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</si>
  <si>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</si>
  <si>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</si>
  <si>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</si>
  <si>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</si>
  <si>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</si>
  <si>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</si>
  <si>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</si>
  <si>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</si>
  <si>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</si>
  <si>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</si>
  <si>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</si>
  <si>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</si>
  <si>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</si>
  <si>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</si>
  <si>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</si>
  <si>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</si>
  <si>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</si>
  <si>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</si>
  <si>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</si>
  <si>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</si>
  <si>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</si>
  <si>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</si>
  <si>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</si>
  <si>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</si>
  <si>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</si>
  <si>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</si>
  <si>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</si>
  <si>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</si>
  <si>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JELENKO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</si>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</sst>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271873.95999999996</v>
      </c>
      <c r="D2" s="7">
        <f>'PR-RAS'!E6</f>
        <v>321916.55</v>
      </c>
      <c r="E2" s="7">
        <v>0</v>
      </c>
      <c r="F2" s="7">
        <v>0</v>
      </c>
      <c r="G2" s="8">
        <f t="shared" ref="G2:G274" si="0">(B2/1000)*(C2*1+D2*2)</f>
        <v>915.70705999999996</v>
      </c>
      <c r="H2" s="8">
        <f t="shared" ref="H2:H274" si="1">ABS(C2-ROUND(C2,0))+ABS(D2-ROUND(D2,0))</f>
        <v>0.49000000004889444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2346.54</v>
      </c>
      <c r="D45" s="2">
        <f>'PR-RAS'!E49</f>
        <v>8018</v>
      </c>
      <c r="E45" s="2">
        <v>0</v>
      </c>
      <c r="F45" s="2">
        <v>0</v>
      </c>
      <c r="G45" s="3">
        <f t="shared" si="0"/>
        <v>808.83176000000003</v>
      </c>
      <c r="H45" s="3">
        <f t="shared" si="1"/>
        <v>0.46000000000003638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2346.54</v>
      </c>
      <c r="D54" s="2">
        <f>'PR-RAS'!E58</f>
        <v>8018</v>
      </c>
      <c r="E54" s="2">
        <v>0</v>
      </c>
      <c r="F54" s="2">
        <v>0</v>
      </c>
      <c r="G54" s="3">
        <f t="shared" si="0"/>
        <v>974.27462000000003</v>
      </c>
      <c r="H54" s="3">
        <f t="shared" si="1"/>
        <v>0.46000000000003638</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2346.54</v>
      </c>
      <c r="D55" s="2">
        <f>'PR-RAS'!E59</f>
        <v>8018</v>
      </c>
      <c r="E55" s="2">
        <v>0</v>
      </c>
      <c r="F55" s="2">
        <v>0</v>
      </c>
      <c r="G55" s="3">
        <f t="shared" si="0"/>
        <v>992.65716000000009</v>
      </c>
      <c r="H55" s="3">
        <f t="shared" si="1"/>
        <v>0.46000000000003638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127952</v>
      </c>
      <c r="D102" s="2">
        <f>'PR-RAS'!E106</f>
        <v>122632.65</v>
      </c>
      <c r="E102" s="2">
        <v>0</v>
      </c>
      <c r="F102" s="2">
        <v>0</v>
      </c>
      <c r="G102" s="3">
        <f t="shared" si="0"/>
        <v>37694.9473</v>
      </c>
      <c r="H102" s="3">
        <f t="shared" si="1"/>
        <v>0.35000000000582077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127952</v>
      </c>
      <c r="D108" s="2">
        <f>'PR-RAS'!E112</f>
        <v>122632.65</v>
      </c>
      <c r="E108" s="2">
        <v>0</v>
      </c>
      <c r="F108" s="2">
        <v>0</v>
      </c>
      <c r="G108" s="3">
        <f t="shared" si="0"/>
        <v>39934.251100000001</v>
      </c>
      <c r="H108" s="3">
        <f t="shared" si="1"/>
        <v>0.35000000000582077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127952</v>
      </c>
      <c r="D113" s="2">
        <f>'PR-RAS'!E117</f>
        <v>122632.65</v>
      </c>
      <c r="E113" s="2">
        <v>0</v>
      </c>
      <c r="F113" s="2">
        <v>0</v>
      </c>
      <c r="G113" s="3">
        <f t="shared" si="0"/>
        <v>41800.337599999999</v>
      </c>
      <c r="H113" s="3">
        <f t="shared" si="1"/>
        <v>0.35000000000582077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5214.05</v>
      </c>
      <c r="D121" s="2">
        <f>'PR-RAS'!E125</f>
        <v>4574.75</v>
      </c>
      <c r="E121" s="2">
        <v>0</v>
      </c>
      <c r="F121" s="2">
        <v>0</v>
      </c>
      <c r="G121" s="3">
        <f t="shared" si="0"/>
        <v>1723.6259999999997</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3081.75</v>
      </c>
      <c r="D122" s="2">
        <f>'PR-RAS'!E126</f>
        <v>3495.15</v>
      </c>
      <c r="E122" s="2">
        <v>0</v>
      </c>
      <c r="F122" s="2">
        <v>0</v>
      </c>
      <c r="G122" s="3">
        <f t="shared" si="0"/>
        <v>1218.7180499999999</v>
      </c>
      <c r="H122" s="3">
        <f t="shared" si="1"/>
        <v>0.40000000000009095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3081.75</v>
      </c>
      <c r="D124" s="2">
        <f>'PR-RAS'!E128</f>
        <v>3495.15</v>
      </c>
      <c r="E124" s="2">
        <v>0</v>
      </c>
      <c r="F124" s="2">
        <v>0</v>
      </c>
      <c r="G124" s="3">
        <f t="shared" si="0"/>
        <v>1238.8621499999999</v>
      </c>
      <c r="H124" s="3">
        <f t="shared" si="1"/>
        <v>0.40000000000009095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2132.3000000000002</v>
      </c>
      <c r="D125" s="2">
        <f>'PR-RAS'!E129</f>
        <v>1079.5999999999999</v>
      </c>
      <c r="E125" s="2">
        <v>0</v>
      </c>
      <c r="F125" s="2">
        <v>0</v>
      </c>
      <c r="G125" s="3">
        <f t="shared" si="0"/>
        <v>532.14599999999996</v>
      </c>
      <c r="H125" s="3">
        <f t="shared" si="1"/>
        <v>0.70000000000027285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2132.3000000000002</v>
      </c>
      <c r="D126" s="2">
        <f>'PR-RAS'!E130</f>
        <v>1079.5999999999999</v>
      </c>
      <c r="E126" s="2">
        <v>0</v>
      </c>
      <c r="F126" s="2">
        <v>0</v>
      </c>
      <c r="G126" s="3">
        <f t="shared" si="0"/>
        <v>536.4375</v>
      </c>
      <c r="H126" s="3">
        <f t="shared" si="1"/>
        <v>0.70000000000027285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136361.37</v>
      </c>
      <c r="D130" s="2">
        <f>'PR-RAS'!E134</f>
        <v>186682.73</v>
      </c>
      <c r="E130" s="2">
        <v>0</v>
      </c>
      <c r="F130" s="2">
        <v>0</v>
      </c>
      <c r="G130" s="3">
        <f t="shared" si="0"/>
        <v>65754.761070000008</v>
      </c>
      <c r="H130" s="3">
        <f t="shared" si="1"/>
        <v>0.63999999998486601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136361.37</v>
      </c>
      <c r="D131" s="2">
        <f>'PR-RAS'!E135</f>
        <v>186682.73</v>
      </c>
      <c r="E131" s="2">
        <v>0</v>
      </c>
      <c r="F131" s="2">
        <v>0</v>
      </c>
      <c r="G131" s="3">
        <f t="shared" si="0"/>
        <v>66264.487900000007</v>
      </c>
      <c r="H131" s="3">
        <f t="shared" si="1"/>
        <v>0.63999999998486601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136361.37</v>
      </c>
      <c r="D132" s="2">
        <f>'PR-RAS'!E136</f>
        <v>186682.73</v>
      </c>
      <c r="E132" s="2">
        <v>0</v>
      </c>
      <c r="F132" s="2">
        <v>0</v>
      </c>
      <c r="G132" s="3">
        <f t="shared" si="0"/>
        <v>66774.214730000007</v>
      </c>
      <c r="H132" s="3">
        <f t="shared" si="1"/>
        <v>0.63999999998486601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8.42</v>
      </c>
      <c r="E136" s="2">
        <v>0</v>
      </c>
      <c r="F136" s="2">
        <v>0</v>
      </c>
      <c r="G136" s="3">
        <f t="shared" si="0"/>
        <v>2.2734000000000001</v>
      </c>
      <c r="H136" s="3">
        <f t="shared" si="1"/>
        <v>0.41999999999999993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8.42</v>
      </c>
      <c r="E147" s="2">
        <v>0</v>
      </c>
      <c r="F147" s="2">
        <v>0</v>
      </c>
      <c r="G147" s="3">
        <f t="shared" si="0"/>
        <v>2.4586399999999999</v>
      </c>
      <c r="H147" s="3">
        <f t="shared" si="1"/>
        <v>0.41999999999999993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284464.01</v>
      </c>
      <c r="D148" s="2">
        <f>'PR-RAS'!E152</f>
        <v>330810.02999999997</v>
      </c>
      <c r="E148" s="2">
        <v>0</v>
      </c>
      <c r="F148" s="2">
        <v>0</v>
      </c>
      <c r="G148" s="3">
        <f t="shared" si="0"/>
        <v>139074.35828999997</v>
      </c>
      <c r="H148" s="3">
        <f t="shared" si="1"/>
        <v>3.9999999979045242E-2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202497.79</v>
      </c>
      <c r="D149" s="2">
        <f>'PR-RAS'!E153</f>
        <v>244264.28</v>
      </c>
      <c r="E149" s="2">
        <v>0</v>
      </c>
      <c r="F149" s="2">
        <v>0</v>
      </c>
      <c r="G149" s="3">
        <f t="shared" si="0"/>
        <v>102271.89979999998</v>
      </c>
      <c r="H149" s="3">
        <f t="shared" si="1"/>
        <v>0.48999999999068677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173912.7</v>
      </c>
      <c r="D150" s="2">
        <f>'PR-RAS'!E154</f>
        <v>209323.49</v>
      </c>
      <c r="E150" s="2">
        <v>0</v>
      </c>
      <c r="F150" s="2">
        <v>0</v>
      </c>
      <c r="G150" s="3">
        <f t="shared" si="0"/>
        <v>88291.392319999984</v>
      </c>
      <c r="H150" s="3">
        <f t="shared" si="1"/>
        <v>0.78999999997904524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173912.7</v>
      </c>
      <c r="D151" s="2">
        <f>'PR-RAS'!E155</f>
        <v>209323.49</v>
      </c>
      <c r="E151" s="2">
        <v>0</v>
      </c>
      <c r="F151" s="2">
        <v>0</v>
      </c>
      <c r="G151" s="3">
        <f t="shared" si="0"/>
        <v>88883.95199999999</v>
      </c>
      <c r="H151" s="3">
        <f t="shared" si="1"/>
        <v>0.78999999997904524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8627.52</v>
      </c>
      <c r="D155" s="2">
        <f>'PR-RAS'!E159</f>
        <v>7874.84</v>
      </c>
      <c r="E155" s="2">
        <v>0</v>
      </c>
      <c r="F155" s="2">
        <v>0</v>
      </c>
      <c r="G155" s="3">
        <f t="shared" si="0"/>
        <v>3754.0888</v>
      </c>
      <c r="H155" s="3">
        <f t="shared" si="1"/>
        <v>0.63999999999941792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19957.57</v>
      </c>
      <c r="D156" s="2">
        <f>'PR-RAS'!E160</f>
        <v>27065.95</v>
      </c>
      <c r="E156" s="2">
        <v>0</v>
      </c>
      <c r="F156" s="2">
        <v>0</v>
      </c>
      <c r="G156" s="3">
        <f t="shared" si="0"/>
        <v>11483.867850000001</v>
      </c>
      <c r="H156" s="3">
        <f t="shared" si="1"/>
        <v>0.47999999999956344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19957.57</v>
      </c>
      <c r="D158" s="2">
        <f>'PR-RAS'!E162</f>
        <v>27065.95</v>
      </c>
      <c r="E158" s="2">
        <v>0</v>
      </c>
      <c r="F158" s="2">
        <v>0</v>
      </c>
      <c r="G158" s="3">
        <f t="shared" si="0"/>
        <v>11632.04679</v>
      </c>
      <c r="H158" s="3">
        <f t="shared" si="1"/>
        <v>0.47999999999956344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81279.280000000013</v>
      </c>
      <c r="D160" s="2">
        <f>'PR-RAS'!E164</f>
        <v>85479.650000000009</v>
      </c>
      <c r="E160" s="2">
        <v>0</v>
      </c>
      <c r="F160" s="2">
        <v>0</v>
      </c>
      <c r="G160" s="3">
        <f t="shared" si="0"/>
        <v>40105.934220000003</v>
      </c>
      <c r="H160" s="3">
        <f t="shared" si="1"/>
        <v>0.63000000000465661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23282.519999999997</v>
      </c>
      <c r="D161" s="2">
        <f>'PR-RAS'!E165</f>
        <v>25397.73</v>
      </c>
      <c r="E161" s="2">
        <v>0</v>
      </c>
      <c r="F161" s="2">
        <v>0</v>
      </c>
      <c r="G161" s="3">
        <f t="shared" si="0"/>
        <v>11852.4768</v>
      </c>
      <c r="H161" s="3">
        <f t="shared" si="1"/>
        <v>0.75000000000363798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9734.5</v>
      </c>
      <c r="D163" s="2">
        <f>'PR-RAS'!E167</f>
        <v>10919</v>
      </c>
      <c r="E163" s="2">
        <v>0</v>
      </c>
      <c r="F163" s="2">
        <v>0</v>
      </c>
      <c r="G163" s="3">
        <f t="shared" si="0"/>
        <v>5114.7449999999999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2694.3</v>
      </c>
      <c r="D164" s="2">
        <f>'PR-RAS'!E168</f>
        <v>1176.8699999999999</v>
      </c>
      <c r="E164" s="2">
        <v>0</v>
      </c>
      <c r="F164" s="2">
        <v>0</v>
      </c>
      <c r="G164" s="3">
        <f t="shared" si="0"/>
        <v>822.83051999999998</v>
      </c>
      <c r="H164" s="3">
        <f t="shared" si="1"/>
        <v>0.43000000000029104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10853.72</v>
      </c>
      <c r="D165" s="2">
        <f>'PR-RAS'!E169</f>
        <v>13301.86</v>
      </c>
      <c r="E165" s="2">
        <v>0</v>
      </c>
      <c r="F165" s="2">
        <v>0</v>
      </c>
      <c r="G165" s="3">
        <f t="shared" si="0"/>
        <v>6143.0201600000009</v>
      </c>
      <c r="H165" s="3">
        <f t="shared" si="1"/>
        <v>0.42000000000007276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24152.23</v>
      </c>
      <c r="D166" s="2">
        <f>'PR-RAS'!E170</f>
        <v>28405.980000000003</v>
      </c>
      <c r="E166" s="2">
        <v>0</v>
      </c>
      <c r="F166" s="2">
        <v>0</v>
      </c>
      <c r="G166" s="3">
        <f t="shared" si="0"/>
        <v>13359.091350000001</v>
      </c>
      <c r="H166" s="3">
        <f t="shared" si="1"/>
        <v>0.24999999999636202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2917.21</v>
      </c>
      <c r="D167" s="2">
        <f>'PR-RAS'!E171</f>
        <v>5408.15</v>
      </c>
      <c r="E167" s="2">
        <v>0</v>
      </c>
      <c r="F167" s="2">
        <v>0</v>
      </c>
      <c r="G167" s="3">
        <f t="shared" si="0"/>
        <v>2279.7626599999999</v>
      </c>
      <c r="H167" s="3">
        <f t="shared" si="1"/>
        <v>0.35999999999967258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15914.3</v>
      </c>
      <c r="D168" s="2">
        <f>'PR-RAS'!E172</f>
        <v>14960.86</v>
      </c>
      <c r="E168" s="2">
        <v>0</v>
      </c>
      <c r="F168" s="2">
        <v>0</v>
      </c>
      <c r="G168" s="3">
        <f t="shared" si="0"/>
        <v>7654.6153400000012</v>
      </c>
      <c r="H168" s="3">
        <f t="shared" si="1"/>
        <v>0.43999999999869033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4455.22</v>
      </c>
      <c r="D169" s="2">
        <f>'PR-RAS'!E173</f>
        <v>5822.86</v>
      </c>
      <c r="E169" s="2">
        <v>0</v>
      </c>
      <c r="F169" s="2">
        <v>0</v>
      </c>
      <c r="G169" s="3">
        <f t="shared" si="0"/>
        <v>2704.9579199999998</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332.4</v>
      </c>
      <c r="D171" s="2">
        <f>'PR-RAS'!E175</f>
        <v>1650.11</v>
      </c>
      <c r="E171" s="2">
        <v>0</v>
      </c>
      <c r="F171" s="2">
        <v>0</v>
      </c>
      <c r="G171" s="3">
        <f t="shared" si="0"/>
        <v>617.54539999999997</v>
      </c>
      <c r="H171" s="3">
        <f t="shared" si="1"/>
        <v>0.50999999999987722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533.1</v>
      </c>
      <c r="D173" s="2">
        <f>'PR-RAS'!E177</f>
        <v>564</v>
      </c>
      <c r="E173" s="2">
        <v>0</v>
      </c>
      <c r="F173" s="2">
        <v>0</v>
      </c>
      <c r="G173" s="3">
        <f t="shared" si="0"/>
        <v>285.70919999999995</v>
      </c>
      <c r="H173" s="3">
        <f t="shared" si="1"/>
        <v>0.10000000000002274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32866.200000000004</v>
      </c>
      <c r="D174" s="2">
        <f>'PR-RAS'!E178</f>
        <v>29691.360000000004</v>
      </c>
      <c r="E174" s="2">
        <v>0</v>
      </c>
      <c r="F174" s="2">
        <v>0</v>
      </c>
      <c r="G174" s="3">
        <f t="shared" si="0"/>
        <v>15959.063160000002</v>
      </c>
      <c r="H174" s="3">
        <f t="shared" si="1"/>
        <v>0.56000000000858563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3521.03</v>
      </c>
      <c r="D175" s="2">
        <f>'PR-RAS'!E179</f>
        <v>917.96</v>
      </c>
      <c r="E175" s="2">
        <v>0</v>
      </c>
      <c r="F175" s="2">
        <v>0</v>
      </c>
      <c r="G175" s="3">
        <f t="shared" si="0"/>
        <v>932.10930000000008</v>
      </c>
      <c r="H175" s="3">
        <f t="shared" si="1"/>
        <v>7.0000000000163709E-2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6464.77</v>
      </c>
      <c r="D176" s="2">
        <f>'PR-RAS'!E180</f>
        <v>6561.48</v>
      </c>
      <c r="E176" s="2">
        <v>0</v>
      </c>
      <c r="F176" s="2">
        <v>0</v>
      </c>
      <c r="G176" s="3">
        <f t="shared" si="0"/>
        <v>3427.8527499999996</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770</v>
      </c>
      <c r="D177" s="2">
        <f>'PR-RAS'!E181</f>
        <v>0</v>
      </c>
      <c r="E177" s="2">
        <v>0</v>
      </c>
      <c r="F177" s="2">
        <v>0</v>
      </c>
      <c r="G177" s="3">
        <f t="shared" si="0"/>
        <v>135.51999999999998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2718.71</v>
      </c>
      <c r="D178" s="2">
        <f>'PR-RAS'!E182</f>
        <v>4489.8999999999996</v>
      </c>
      <c r="E178" s="2">
        <v>0</v>
      </c>
      <c r="F178" s="2">
        <v>0</v>
      </c>
      <c r="G178" s="3">
        <f t="shared" si="0"/>
        <v>2070.6362699999995</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1228.27</v>
      </c>
      <c r="D180" s="2">
        <f>'PR-RAS'!E184</f>
        <v>627.70000000000005</v>
      </c>
      <c r="E180" s="2">
        <v>0</v>
      </c>
      <c r="F180" s="2">
        <v>0</v>
      </c>
      <c r="G180" s="3">
        <f t="shared" si="0"/>
        <v>444.57693</v>
      </c>
      <c r="H180" s="3">
        <f t="shared" si="1"/>
        <v>0.56999999999993634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13710.91</v>
      </c>
      <c r="D181" s="2">
        <f>'PR-RAS'!E185</f>
        <v>8534.76</v>
      </c>
      <c r="E181" s="2">
        <v>0</v>
      </c>
      <c r="F181" s="2">
        <v>0</v>
      </c>
      <c r="G181" s="3">
        <f t="shared" si="0"/>
        <v>5540.4773999999998</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7.91</v>
      </c>
      <c r="D182" s="2">
        <f>'PR-RAS'!E186</f>
        <v>1700.49</v>
      </c>
      <c r="E182" s="2">
        <v>0</v>
      </c>
      <c r="F182" s="2">
        <v>0</v>
      </c>
      <c r="G182" s="3">
        <f t="shared" si="0"/>
        <v>617.0090899999999</v>
      </c>
      <c r="H182" s="3">
        <f t="shared" si="1"/>
        <v>0.58000000000000895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4444.6000000000004</v>
      </c>
      <c r="D183" s="2">
        <f>'PR-RAS'!E187</f>
        <v>6859.07</v>
      </c>
      <c r="E183" s="2">
        <v>0</v>
      </c>
      <c r="F183" s="2">
        <v>0</v>
      </c>
      <c r="G183" s="3">
        <f t="shared" si="0"/>
        <v>3305.6186799999996</v>
      </c>
      <c r="H183" s="3">
        <f t="shared" si="1"/>
        <v>0.46999999999934516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978.33</v>
      </c>
      <c r="D190" s="2">
        <f>'PR-RAS'!E194</f>
        <v>1984.58</v>
      </c>
      <c r="E190" s="2">
        <v>0</v>
      </c>
      <c r="F190" s="2">
        <v>0</v>
      </c>
      <c r="G190" s="3">
        <f t="shared" si="0"/>
        <v>935.07560999999998</v>
      </c>
      <c r="H190" s="3">
        <f t="shared" si="1"/>
        <v>0.75000000000011369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806.1</v>
      </c>
      <c r="E191" s="2">
        <v>0</v>
      </c>
      <c r="F191" s="2">
        <v>0</v>
      </c>
      <c r="G191" s="3">
        <f t="shared" si="0"/>
        <v>306.31800000000004</v>
      </c>
      <c r="H191" s="3">
        <f t="shared" si="1"/>
        <v>0.10000000000002274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782.33</v>
      </c>
      <c r="D192" s="2">
        <f>'PR-RAS'!E196</f>
        <v>879.75</v>
      </c>
      <c r="E192" s="2">
        <v>0</v>
      </c>
      <c r="F192" s="2">
        <v>0</v>
      </c>
      <c r="G192" s="3">
        <f t="shared" si="0"/>
        <v>485.48953</v>
      </c>
      <c r="H192" s="3">
        <f t="shared" si="1"/>
        <v>0.58000000000004093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158.6</v>
      </c>
      <c r="E194" s="2">
        <v>0</v>
      </c>
      <c r="F194" s="2">
        <v>0</v>
      </c>
      <c r="G194" s="3">
        <f t="shared" si="0"/>
        <v>61.2196</v>
      </c>
      <c r="H194" s="3">
        <f t="shared" si="1"/>
        <v>0.40000000000000568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140.13</v>
      </c>
      <c r="E195" s="2">
        <v>0</v>
      </c>
      <c r="F195" s="2">
        <v>0</v>
      </c>
      <c r="G195" s="3">
        <f t="shared" si="0"/>
        <v>54.370440000000002</v>
      </c>
      <c r="H195" s="3">
        <f t="shared" si="1"/>
        <v>0.12999999999999545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196</v>
      </c>
      <c r="D197" s="2">
        <f>'PR-RAS'!E201</f>
        <v>0</v>
      </c>
      <c r="E197" s="2">
        <v>0</v>
      </c>
      <c r="F197" s="2">
        <v>0</v>
      </c>
      <c r="G197" s="3">
        <f t="shared" si="0"/>
        <v>38.416000000000004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686.94</v>
      </c>
      <c r="D198" s="2">
        <f>'PR-RAS'!E202</f>
        <v>1066.0999999999999</v>
      </c>
      <c r="E198" s="2">
        <v>0</v>
      </c>
      <c r="F198" s="2">
        <v>0</v>
      </c>
      <c r="G198" s="3">
        <f t="shared" si="0"/>
        <v>555.37058000000002</v>
      </c>
      <c r="H198" s="3">
        <f t="shared" si="1"/>
        <v>0.15999999999985448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686.94</v>
      </c>
      <c r="D212" s="2">
        <f>'PR-RAS'!E216</f>
        <v>1066.0999999999999</v>
      </c>
      <c r="E212" s="2">
        <v>0</v>
      </c>
      <c r="F212" s="2">
        <v>0</v>
      </c>
      <c r="G212" s="3">
        <f t="shared" si="0"/>
        <v>594.83853999999997</v>
      </c>
      <c r="H212" s="3">
        <f t="shared" si="1"/>
        <v>0.15999999999985448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686.94</v>
      </c>
      <c r="D213" s="2">
        <f>'PR-RAS'!E217</f>
        <v>1066.0999999999999</v>
      </c>
      <c r="E213" s="2">
        <v>0</v>
      </c>
      <c r="F213" s="2">
        <v>0</v>
      </c>
      <c r="G213" s="3">
        <f t="shared" si="0"/>
        <v>597.65767999999991</v>
      </c>
      <c r="H213" s="3">
        <f t="shared" si="1"/>
        <v>0.15999999999985448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284464.01</v>
      </c>
      <c r="D295" s="2">
        <f>'PR-RAS'!E299</f>
        <v>330810.02999999997</v>
      </c>
      <c r="E295" s="2">
        <v>0</v>
      </c>
      <c r="F295" s="2">
        <v>0</v>
      </c>
      <c r="G295" s="3">
        <f t="shared" si="12"/>
        <v>278148.71657999995</v>
      </c>
      <c r="H295" s="3">
        <f t="shared" si="13"/>
        <v>3.9999999979045242E-2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12590.050000000047</v>
      </c>
      <c r="D297" s="2">
        <f>'PR-RAS'!E301</f>
        <v>8893.4799999999814</v>
      </c>
      <c r="E297" s="2">
        <v>0</v>
      </c>
      <c r="F297" s="2">
        <v>0</v>
      </c>
      <c r="G297" s="3">
        <f t="shared" si="12"/>
        <v>8991.5949600000022</v>
      </c>
      <c r="H297" s="3">
        <f t="shared" si="13"/>
        <v>0.53000000002793968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18385.03</v>
      </c>
      <c r="D298" s="2">
        <f>'PR-RAS'!E302</f>
        <v>3429.98</v>
      </c>
      <c r="E298" s="2">
        <v>0</v>
      </c>
      <c r="F298" s="2">
        <v>0</v>
      </c>
      <c r="G298" s="3">
        <f t="shared" si="12"/>
        <v>7497.762029999999</v>
      </c>
      <c r="H298" s="3">
        <f t="shared" si="13"/>
        <v>4.9999999998817657E-2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1147.72</v>
      </c>
      <c r="D300" s="2">
        <f>'PR-RAS'!E304</f>
        <v>3008.46</v>
      </c>
      <c r="E300" s="2">
        <v>0</v>
      </c>
      <c r="F300" s="2">
        <v>0</v>
      </c>
      <c r="G300" s="3">
        <f t="shared" si="12"/>
        <v>2142.2273599999999</v>
      </c>
      <c r="H300" s="3">
        <f t="shared" si="13"/>
        <v>0.74000000000000909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2365</v>
      </c>
      <c r="D355" s="2">
        <f>'PR-RAS'!E360</f>
        <v>2315.86</v>
      </c>
      <c r="E355" s="2">
        <v>0</v>
      </c>
      <c r="F355" s="2">
        <v>0</v>
      </c>
      <c r="G355" s="3">
        <f t="shared" si="12"/>
        <v>2476.8388799999998</v>
      </c>
      <c r="H355" s="3">
        <f t="shared" si="13"/>
        <v>0.13999999999987267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2365</v>
      </c>
      <c r="D368" s="2">
        <f>'PR-RAS'!E373</f>
        <v>2315.86</v>
      </c>
      <c r="E368" s="2">
        <v>0</v>
      </c>
      <c r="F368" s="2">
        <v>0</v>
      </c>
      <c r="G368" s="3">
        <f t="shared" si="12"/>
        <v>2567.7962400000001</v>
      </c>
      <c r="H368" s="3">
        <f t="shared" si="13"/>
        <v>0.13999999999987267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2365</v>
      </c>
      <c r="D374" s="2">
        <f>'PR-RAS'!E379</f>
        <v>2315.86</v>
      </c>
      <c r="E374" s="2">
        <v>0</v>
      </c>
      <c r="F374" s="2">
        <v>0</v>
      </c>
      <c r="G374" s="3">
        <f t="shared" si="12"/>
        <v>2609.7765600000002</v>
      </c>
      <c r="H374" s="3">
        <f t="shared" si="13"/>
        <v>0.13999999999987267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1810</v>
      </c>
      <c r="D375" s="2">
        <f>'PR-RAS'!E380</f>
        <v>0</v>
      </c>
      <c r="E375" s="2">
        <v>0</v>
      </c>
      <c r="F375" s="2">
        <v>0</v>
      </c>
      <c r="G375" s="3">
        <f t="shared" si="12"/>
        <v>676.94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2315.86</v>
      </c>
      <c r="E377" s="2">
        <v>0</v>
      </c>
      <c r="F377" s="2">
        <v>0</v>
      </c>
      <c r="G377" s="3">
        <f t="shared" si="12"/>
        <v>1741.5267200000001</v>
      </c>
      <c r="H377" s="3">
        <f t="shared" si="13"/>
        <v>0.13999999999987267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555</v>
      </c>
      <c r="D381" s="2">
        <f>'PR-RAS'!E386</f>
        <v>0</v>
      </c>
      <c r="E381" s="2">
        <v>0</v>
      </c>
      <c r="F381" s="2">
        <v>0</v>
      </c>
      <c r="G381" s="3">
        <f t="shared" si="12"/>
        <v>210.9</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2365</v>
      </c>
      <c r="D413" s="2">
        <f>'PR-RAS'!E418</f>
        <v>2315.86</v>
      </c>
      <c r="E413" s="2">
        <v>0</v>
      </c>
      <c r="F413" s="2">
        <v>0</v>
      </c>
      <c r="G413" s="3">
        <f t="shared" si="12"/>
        <v>2882.6486399999999</v>
      </c>
      <c r="H413" s="3">
        <f t="shared" si="13"/>
        <v>0.13999999999987267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271873.95999999996</v>
      </c>
      <c r="D417" s="2">
        <f>'PR-RAS'!E422</f>
        <v>321916.55</v>
      </c>
      <c r="E417" s="2">
        <v>0</v>
      </c>
      <c r="F417" s="2">
        <v>0</v>
      </c>
      <c r="G417" s="3">
        <f t="shared" si="12"/>
        <v>380934.13695999997</v>
      </c>
      <c r="H417" s="3">
        <f t="shared" si="13"/>
        <v>0.49000000004889444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286829.01</v>
      </c>
      <c r="D418" s="2">
        <f>'PR-RAS'!E423</f>
        <v>333125.88999999996</v>
      </c>
      <c r="E418" s="2">
        <v>0</v>
      </c>
      <c r="F418" s="2">
        <v>0</v>
      </c>
      <c r="G418" s="3">
        <f t="shared" si="12"/>
        <v>397434.68942999997</v>
      </c>
      <c r="H418" s="3">
        <f t="shared" si="13"/>
        <v>0.12000000005355105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14955.050000000047</v>
      </c>
      <c r="D420" s="2">
        <f>'PR-RAS'!E425</f>
        <v>11209.339999999967</v>
      </c>
      <c r="E420" s="2">
        <v>0</v>
      </c>
      <c r="F420" s="2">
        <v>0</v>
      </c>
      <c r="G420" s="3">
        <f t="shared" si="12"/>
        <v>15659.592869999991</v>
      </c>
      <c r="H420" s="3">
        <f t="shared" si="13"/>
        <v>0.39000000001396984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18385.03</v>
      </c>
      <c r="D421" s="2">
        <f>'PR-RAS'!E426</f>
        <v>3429.98</v>
      </c>
      <c r="E421" s="2">
        <v>0</v>
      </c>
      <c r="F421" s="2">
        <v>0</v>
      </c>
      <c r="G421" s="3">
        <f t="shared" si="12"/>
        <v>10602.895799999998</v>
      </c>
      <c r="H421" s="3">
        <f t="shared" si="13"/>
        <v>4.9999999998817657E-2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1147.72</v>
      </c>
      <c r="D423" s="2">
        <f>'PR-RAS'!E428</f>
        <v>3008.46</v>
      </c>
      <c r="E423" s="2">
        <v>0</v>
      </c>
      <c r="F423" s="2">
        <v>0</v>
      </c>
      <c r="G423" s="3">
        <f t="shared" si="12"/>
        <v>3023.4780799999999</v>
      </c>
      <c r="H423" s="3">
        <f t="shared" si="13"/>
        <v>0.74000000000000909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271873.95999999996</v>
      </c>
      <c r="D637" s="2">
        <f>'PR-RAS'!E643</f>
        <v>321916.55</v>
      </c>
      <c r="E637" s="2">
        <v>0</v>
      </c>
      <c r="F637" s="2">
        <v>0</v>
      </c>
      <c r="G637" s="3">
        <f t="shared" si="14"/>
        <v>582389.69016</v>
      </c>
      <c r="H637" s="3">
        <f t="shared" si="15"/>
        <v>0.49000000004889444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286829.01</v>
      </c>
      <c r="D638" s="2">
        <f>'PR-RAS'!E644</f>
        <v>333125.88999999996</v>
      </c>
      <c r="E638" s="2">
        <v>0</v>
      </c>
      <c r="F638" s="2">
        <v>0</v>
      </c>
      <c r="G638" s="3">
        <f t="shared" si="14"/>
        <v>607112.46322999999</v>
      </c>
      <c r="H638" s="3">
        <f t="shared" si="15"/>
        <v>0.12000000005355105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14955.050000000047</v>
      </c>
      <c r="D640" s="2">
        <f>'PR-RAS'!E646</f>
        <v>11209.339999999967</v>
      </c>
      <c r="E640" s="2">
        <v>0</v>
      </c>
      <c r="F640" s="2">
        <v>0</v>
      </c>
      <c r="G640" s="3">
        <f t="shared" si="14"/>
        <v>23881.81346999999</v>
      </c>
      <c r="H640" s="3">
        <f t="shared" si="15"/>
        <v>0.39000000001396984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18385.03</v>
      </c>
      <c r="D641" s="2">
        <f>'PR-RAS'!E647</f>
        <v>3429.98</v>
      </c>
      <c r="E641" s="2">
        <v>0</v>
      </c>
      <c r="F641" s="2">
        <v>0</v>
      </c>
      <c r="G641" s="3">
        <f t="shared" si="14"/>
        <v>16156.793599999999</v>
      </c>
      <c r="H641" s="3">
        <f t="shared" si="15"/>
        <v>4.9999999998817657E-2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3429.9799999999523</v>
      </c>
      <c r="D643" s="2">
        <f>'PR-RAS'!E649</f>
        <v>0</v>
      </c>
      <c r="E643" s="2">
        <v>0</v>
      </c>
      <c r="F643" s="2">
        <v>0</v>
      </c>
      <c r="G643" s="3">
        <f t="shared" si="14"/>
        <v>2202.0471599999696</v>
      </c>
      <c r="H643" s="3">
        <f t="shared" si="15"/>
        <v>2.0000000047730282E-2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7779.3599999999678</v>
      </c>
      <c r="E644" s="2">
        <v>0</v>
      </c>
      <c r="F644" s="2">
        <v>0</v>
      </c>
      <c r="G644" s="3">
        <f t="shared" si="14"/>
        <v>10004.256959999959</v>
      </c>
      <c r="H644" s="3">
        <f t="shared" si="15"/>
        <v>0.35999999996784027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13778.18</v>
      </c>
      <c r="D646" s="2">
        <f>'PR-RAS'!E653</f>
        <v>23869.49</v>
      </c>
      <c r="E646" s="2">
        <v>0</v>
      </c>
      <c r="F646" s="2">
        <v>0</v>
      </c>
      <c r="G646" s="3">
        <f t="shared" si="14"/>
        <v>39678.568200000002</v>
      </c>
      <c r="H646" s="3">
        <f t="shared" si="15"/>
        <v>0.67000000000189175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288337.02</v>
      </c>
      <c r="D647" s="2">
        <f>'PR-RAS'!E654</f>
        <v>336438.81</v>
      </c>
      <c r="E647" s="2">
        <v>0</v>
      </c>
      <c r="F647" s="2">
        <v>0</v>
      </c>
      <c r="G647" s="3">
        <f t="shared" si="14"/>
        <v>620944.65743999998</v>
      </c>
      <c r="H647" s="3">
        <f t="shared" si="15"/>
        <v>0.21000000002095476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278245.71000000002</v>
      </c>
      <c r="D648" s="2">
        <f>'PR-RAS'!E655</f>
        <v>348402.06</v>
      </c>
      <c r="E648" s="2">
        <v>0</v>
      </c>
      <c r="F648" s="2">
        <v>0</v>
      </c>
      <c r="G648" s="3">
        <f t="shared" si="14"/>
        <v>630857.24001000007</v>
      </c>
      <c r="H648" s="3">
        <f t="shared" si="15"/>
        <v>0.34999999997671694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23869.489999999991</v>
      </c>
      <c r="D649" s="2">
        <f>'PR-RAS'!E656</f>
        <v>11906.239999999991</v>
      </c>
      <c r="E649" s="2">
        <v>0</v>
      </c>
      <c r="F649" s="2">
        <v>0</v>
      </c>
      <c r="G649" s="3">
        <f t="shared" si="14"/>
        <v>30897.916559999983</v>
      </c>
      <c r="H649" s="3">
        <f t="shared" si="15"/>
        <v>0.72999999998137355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v>
      </c>
      <c r="D651" s="2">
        <f>'PR-RAS'!E658</f>
        <v>16</v>
      </c>
      <c r="E651" s="2">
        <v>0</v>
      </c>
      <c r="F651" s="2">
        <v>0</v>
      </c>
      <c r="G651" s="3">
        <f t="shared" si="14"/>
        <v>29.900000000000002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14</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2346.54</v>
      </c>
      <c r="D662" s="2">
        <f>'PR-RAS'!E669</f>
        <v>8018</v>
      </c>
      <c r="E662" s="2">
        <v>0</v>
      </c>
      <c r="F662" s="2">
        <v>0</v>
      </c>
      <c r="G662" s="3">
        <f t="shared" si="14"/>
        <v>12150.858940000002</v>
      </c>
      <c r="H662" s="3">
        <f t="shared" si="15"/>
        <v>0.46000000000003638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127952</v>
      </c>
      <c r="D717" s="2">
        <f>'PR-RAS'!E724</f>
        <v>122632.65</v>
      </c>
      <c r="E717" s="2">
        <v>0</v>
      </c>
      <c r="F717" s="2">
        <v>0</v>
      </c>
      <c r="G717" s="3">
        <f t="shared" si="14"/>
        <v>267223.58679999999</v>
      </c>
      <c r="H717" s="3">
        <f t="shared" si="15"/>
        <v>0.35000000000582077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1228.27</v>
      </c>
      <c r="D729" s="2">
        <f>'PR-RAS'!E736</f>
        <v>627.70000000000005</v>
      </c>
      <c r="E729" s="2">
        <v>0</v>
      </c>
      <c r="F729" s="2">
        <v>0</v>
      </c>
      <c r="G729" s="3">
        <f t="shared" si="14"/>
        <v>1808.11176</v>
      </c>
      <c r="H729" s="3">
        <f t="shared" si="15"/>
        <v>0.56999999999993634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2347.2600000000002</v>
      </c>
      <c r="E732" s="2">
        <v>0</v>
      </c>
      <c r="F732" s="2">
        <v>0</v>
      </c>
      <c r="G732" s="3">
        <f t="shared" si="14"/>
        <v>3431.6941200000001</v>
      </c>
      <c r="H732" s="3">
        <f t="shared" si="15"/>
        <v>0.26000000000021828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806.1</v>
      </c>
      <c r="E734" s="2">
        <v>0</v>
      </c>
      <c r="F734" s="2">
        <v>0</v>
      </c>
      <c r="G734" s="3">
        <f t="shared" si="14"/>
        <v>1181.7426</v>
      </c>
      <c r="H734" s="3">
        <f t="shared" si="15"/>
        <v>0.10000000000002274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35201.730000000003</v>
      </c>
      <c r="D1011" s="7">
        <f>BILANCA!E6</f>
        <v>26476.480000000007</v>
      </c>
      <c r="E1011" s="7">
        <v>0</v>
      </c>
      <c r="F1011" s="7">
        <v>0</v>
      </c>
      <c r="G1011" s="8">
        <f t="shared" ref="G1011:G1306" si="38">B1011/1000*C1011+B1011/500*D1011</f>
        <v>88.154690000000016</v>
      </c>
      <c r="H1011" s="8">
        <f t="shared" si="35"/>
        <v>0.75000000000363798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8760.9400000000023</v>
      </c>
      <c r="D1012" s="2">
        <f>BILANCA!E7</f>
        <v>8088.8700000000063</v>
      </c>
      <c r="E1012" s="2">
        <v>0</v>
      </c>
      <c r="F1012" s="2">
        <v>0</v>
      </c>
      <c r="G1012" s="3">
        <f t="shared" si="38"/>
        <v>49.877360000000039</v>
      </c>
      <c r="H1012" s="3">
        <f t="shared" si="35"/>
        <v>0.18999999999141437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1541.880000000001</v>
      </c>
      <c r="D1013" s="2">
        <f>BILANCA!E8</f>
        <v>2328.6400000000031</v>
      </c>
      <c r="E1013" s="2">
        <v>0</v>
      </c>
      <c r="F1013" s="2">
        <v>0</v>
      </c>
      <c r="G1013" s="3">
        <f t="shared" si="38"/>
        <v>18.597480000000022</v>
      </c>
      <c r="H1013" s="3">
        <f t="shared" si="35"/>
        <v>0.47999999999592546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26928.31</v>
      </c>
      <c r="D1015" s="2">
        <f>BILANCA!E10</f>
        <v>28740.81</v>
      </c>
      <c r="E1015" s="2">
        <v>0</v>
      </c>
      <c r="F1015" s="2">
        <v>0</v>
      </c>
      <c r="G1015" s="3">
        <f t="shared" si="38"/>
        <v>422.04965000000004</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25386.43</v>
      </c>
      <c r="D1016" s="2">
        <f>BILANCA!E11</f>
        <v>26412.17</v>
      </c>
      <c r="E1016" s="2">
        <v>0</v>
      </c>
      <c r="F1016" s="2">
        <v>0</v>
      </c>
      <c r="G1016" s="3">
        <f t="shared" si="38"/>
        <v>469.26461999999998</v>
      </c>
      <c r="H1016" s="3">
        <f t="shared" si="35"/>
        <v>0.59999999999854481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7219.0600000000013</v>
      </c>
      <c r="D1017" s="2">
        <f>BILANCA!E12</f>
        <v>5760.2300000000032</v>
      </c>
      <c r="E1017" s="2">
        <v>0</v>
      </c>
      <c r="F1017" s="2">
        <v>0</v>
      </c>
      <c r="G1017" s="3">
        <f t="shared" si="38"/>
        <v>131.17664000000005</v>
      </c>
      <c r="H1017" s="3">
        <f t="shared" si="35"/>
        <v>0.29000000000451109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7219.0600000000013</v>
      </c>
      <c r="D1024" s="2">
        <f>BILANCA!E19</f>
        <v>5760.2300000000032</v>
      </c>
      <c r="E1024" s="2">
        <v>0</v>
      </c>
      <c r="F1024" s="2">
        <v>0</v>
      </c>
      <c r="G1024" s="3">
        <f t="shared" si="38"/>
        <v>262.3532800000001</v>
      </c>
      <c r="H1024" s="3">
        <f t="shared" si="35"/>
        <v>0.29000000000451109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25385.74</v>
      </c>
      <c r="D1025" s="2">
        <f>BILANCA!E20</f>
        <v>25385.74</v>
      </c>
      <c r="E1025" s="2">
        <v>0</v>
      </c>
      <c r="F1025" s="2">
        <v>0</v>
      </c>
      <c r="G1025" s="3">
        <f t="shared" si="38"/>
        <v>1142.3583000000001</v>
      </c>
      <c r="H1025" s="3">
        <f t="shared" si="35"/>
        <v>0.51999999999679858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2548.0300000000002</v>
      </c>
      <c r="D1027" s="2">
        <f>BILANCA!E22</f>
        <v>4863.8900000000003</v>
      </c>
      <c r="E1027" s="2">
        <v>0</v>
      </c>
      <c r="F1027" s="2">
        <v>0</v>
      </c>
      <c r="G1027" s="3">
        <f t="shared" si="38"/>
        <v>208.68877000000003</v>
      </c>
      <c r="H1027" s="3">
        <f t="shared" si="35"/>
        <v>0.13999999999987267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9986.49</v>
      </c>
      <c r="D1031" s="2">
        <f>BILANCA!E26</f>
        <v>9986.49</v>
      </c>
      <c r="E1031" s="2">
        <v>0</v>
      </c>
      <c r="F1031" s="2">
        <v>0</v>
      </c>
      <c r="G1031" s="3">
        <f t="shared" si="38"/>
        <v>629.14886999999999</v>
      </c>
      <c r="H1031" s="3">
        <f t="shared" si="35"/>
        <v>0.97999999999956344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30701.200000000001</v>
      </c>
      <c r="D1033" s="2">
        <f>BILANCA!E28</f>
        <v>34475.89</v>
      </c>
      <c r="E1033" s="2">
        <v>0</v>
      </c>
      <c r="F1033" s="2">
        <v>0</v>
      </c>
      <c r="G1033" s="3">
        <f t="shared" si="38"/>
        <v>2292.01854</v>
      </c>
      <c r="H1033" s="3">
        <f t="shared" si="35"/>
        <v>0.31000000000130967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8191.3</v>
      </c>
      <c r="D1059" s="2">
        <f>BILANCA!E54</f>
        <v>9841.41</v>
      </c>
      <c r="E1059" s="2">
        <v>0</v>
      </c>
      <c r="F1059" s="2">
        <v>0</v>
      </c>
      <c r="G1059" s="3">
        <f t="shared" si="38"/>
        <v>1365.83188</v>
      </c>
      <c r="H1059" s="3">
        <f t="shared" si="35"/>
        <v>0.71000000000003638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8191.3</v>
      </c>
      <c r="D1060" s="2">
        <f>BILANCA!E55</f>
        <v>9841.41</v>
      </c>
      <c r="E1060" s="2">
        <v>0</v>
      </c>
      <c r="F1060" s="2">
        <v>0</v>
      </c>
      <c r="G1060" s="3">
        <f t="shared" si="38"/>
        <v>1393.7060000000001</v>
      </c>
      <c r="H1060" s="3">
        <f t="shared" si="35"/>
        <v>0.71000000000003638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26440.79</v>
      </c>
      <c r="D1074" s="2">
        <f>BILANCA!E69</f>
        <v>18387.61</v>
      </c>
      <c r="E1074" s="2">
        <v>0</v>
      </c>
      <c r="F1074" s="2">
        <v>0</v>
      </c>
      <c r="G1074" s="3">
        <f t="shared" si="38"/>
        <v>4045.8246400000003</v>
      </c>
      <c r="H1074" s="3">
        <f t="shared" si="35"/>
        <v>0.59999999999854481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23869.49</v>
      </c>
      <c r="D1075" s="2">
        <f>BILANCA!E70</f>
        <v>11906.24</v>
      </c>
      <c r="E1075" s="2">
        <v>0</v>
      </c>
      <c r="F1075" s="2">
        <v>0</v>
      </c>
      <c r="G1075" s="3">
        <f t="shared" si="38"/>
        <v>3099.3280500000001</v>
      </c>
      <c r="H1075" s="3">
        <f t="shared" si="35"/>
        <v>0.73000000000138243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23869.49</v>
      </c>
      <c r="D1076" s="2">
        <f>BILANCA!E71</f>
        <v>11906.24</v>
      </c>
      <c r="E1076" s="2">
        <v>0</v>
      </c>
      <c r="F1076" s="2">
        <v>0</v>
      </c>
      <c r="G1076" s="3">
        <f t="shared" si="38"/>
        <v>3147.0100200000006</v>
      </c>
      <c r="H1076" s="3">
        <f t="shared" si="35"/>
        <v>0.73000000000138243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23869.49</v>
      </c>
      <c r="D1078" s="2">
        <f>BILANCA!E73</f>
        <v>11906.24</v>
      </c>
      <c r="E1078" s="2">
        <v>0</v>
      </c>
      <c r="F1078" s="2">
        <v>0</v>
      </c>
      <c r="G1078" s="3">
        <f t="shared" si="38"/>
        <v>3242.3739600000004</v>
      </c>
      <c r="H1078" s="3">
        <f t="shared" si="35"/>
        <v>0.73000000000138243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1423.58</v>
      </c>
      <c r="D1087" s="2">
        <f>BILANCA!E82</f>
        <v>3472.91</v>
      </c>
      <c r="E1087" s="2">
        <v>0</v>
      </c>
      <c r="F1087" s="2">
        <v>0</v>
      </c>
      <c r="G1087" s="3">
        <f t="shared" si="38"/>
        <v>644.44380000000001</v>
      </c>
      <c r="H1087" s="3">
        <f t="shared" si="35"/>
        <v>0.51000000000021828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545.85</v>
      </c>
      <c r="D1090" s="2">
        <f>BILANCA!E85</f>
        <v>442.95</v>
      </c>
      <c r="E1090" s="2">
        <v>0</v>
      </c>
      <c r="F1090" s="2">
        <v>0</v>
      </c>
      <c r="G1090" s="3">
        <f t="shared" si="38"/>
        <v>114.53999999999999</v>
      </c>
      <c r="H1090" s="3">
        <f t="shared" si="35"/>
        <v>0.19999999999998863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877.73</v>
      </c>
      <c r="D1092" s="2">
        <f>BILANCA!E87</f>
        <v>3029.96</v>
      </c>
      <c r="E1092" s="2">
        <v>0</v>
      </c>
      <c r="F1092" s="2">
        <v>0</v>
      </c>
      <c r="G1092" s="3">
        <f t="shared" si="38"/>
        <v>568.8873000000001</v>
      </c>
      <c r="H1092" s="3">
        <f t="shared" si="35"/>
        <v>0.30999999999994543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1147.7200000000003</v>
      </c>
      <c r="D1152" s="2">
        <f>BILANCA!E147</f>
        <v>3008.46</v>
      </c>
      <c r="E1152" s="2">
        <v>0</v>
      </c>
      <c r="F1152" s="2">
        <v>0</v>
      </c>
      <c r="G1152" s="3">
        <f t="shared" si="38"/>
        <v>1017.37888</v>
      </c>
      <c r="H1152" s="3">
        <f t="shared" si="41"/>
        <v>0.73999999999978172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939.82</v>
      </c>
      <c r="D1165" s="2">
        <f>BILANCA!E160</f>
        <v>2035.73</v>
      </c>
      <c r="E1165" s="2">
        <v>0</v>
      </c>
      <c r="F1165" s="2">
        <v>0</v>
      </c>
      <c r="G1165" s="3">
        <f t="shared" si="38"/>
        <v>776.74839999999995</v>
      </c>
      <c r="H1165" s="3">
        <f t="shared" si="41"/>
        <v>0.44999999999993179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207</v>
      </c>
      <c r="D1166" s="2">
        <f>BILANCA!E161</f>
        <v>972.73</v>
      </c>
      <c r="E1166" s="2">
        <v>0</v>
      </c>
      <c r="F1166" s="2">
        <v>0</v>
      </c>
      <c r="G1166" s="3">
        <f t="shared" si="38"/>
        <v>335.78376000000003</v>
      </c>
      <c r="H1166" s="3">
        <f t="shared" si="41"/>
        <v>0.26999999999998181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0.9</v>
      </c>
      <c r="D1167" s="2">
        <f>BILANCA!E162</f>
        <v>0</v>
      </c>
      <c r="E1167" s="2">
        <v>0</v>
      </c>
      <c r="F1167" s="2">
        <v>0</v>
      </c>
      <c r="G1167" s="3">
        <f t="shared" si="38"/>
        <v>0.14130000000000001</v>
      </c>
      <c r="H1167" s="3">
        <f t="shared" si="41"/>
        <v>9.9999999999999978E-2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35201.729999999996</v>
      </c>
      <c r="D1180" s="2">
        <f>BILANCA!E176</f>
        <v>26476.480000000003</v>
      </c>
      <c r="E1180" s="2">
        <v>0</v>
      </c>
      <c r="F1180" s="2">
        <v>0</v>
      </c>
      <c r="G1180" s="3">
        <f t="shared" si="38"/>
        <v>14986.297300000002</v>
      </c>
      <c r="H1180" s="3">
        <f t="shared" si="41"/>
        <v>0.75000000000727596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21863.09</v>
      </c>
      <c r="D1181" s="2">
        <f>BILANCA!E177</f>
        <v>23158.510000000002</v>
      </c>
      <c r="E1181" s="2">
        <v>0</v>
      </c>
      <c r="F1181" s="2">
        <v>0</v>
      </c>
      <c r="G1181" s="3">
        <f t="shared" si="38"/>
        <v>11658.798810000002</v>
      </c>
      <c r="H1181" s="3">
        <f t="shared" si="41"/>
        <v>0.57999999999810825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21863.09</v>
      </c>
      <c r="D1182" s="2">
        <f>BILANCA!E178</f>
        <v>23158.510000000002</v>
      </c>
      <c r="E1182" s="2">
        <v>0</v>
      </c>
      <c r="F1182" s="2">
        <v>0</v>
      </c>
      <c r="G1182" s="3">
        <f t="shared" si="38"/>
        <v>11726.97892</v>
      </c>
      <c r="H1182" s="3">
        <f t="shared" si="41"/>
        <v>0.57999999999810825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19991.080000000002</v>
      </c>
      <c r="D1183" s="2">
        <f>BILANCA!E179</f>
        <v>21289.61</v>
      </c>
      <c r="E1183" s="2">
        <v>0</v>
      </c>
      <c r="F1183" s="2">
        <v>0</v>
      </c>
      <c r="G1183" s="3">
        <f t="shared" si="38"/>
        <v>10824.661899999999</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1872.01</v>
      </c>
      <c r="D1184" s="2">
        <f>BILANCA!E180</f>
        <v>1868.9</v>
      </c>
      <c r="E1184" s="2">
        <v>0</v>
      </c>
      <c r="F1184" s="2">
        <v>0</v>
      </c>
      <c r="G1184" s="3">
        <f t="shared" si="38"/>
        <v>976.10694000000001</v>
      </c>
      <c r="H1184" s="3">
        <f t="shared" si="41"/>
        <v>0.10999999999989996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13338.64</v>
      </c>
      <c r="D1255" s="2">
        <f>BILANCA!E251</f>
        <v>3317.9700000000003</v>
      </c>
      <c r="E1255" s="2">
        <v>0</v>
      </c>
      <c r="F1255" s="2">
        <v>0</v>
      </c>
      <c r="G1255" s="3">
        <f t="shared" si="38"/>
        <v>4893.7721000000001</v>
      </c>
      <c r="H1255" s="3">
        <f t="shared" si="41"/>
        <v>0.39000000000032742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8760.94</v>
      </c>
      <c r="D1256" s="2">
        <f>BILANCA!E252</f>
        <v>8088.87</v>
      </c>
      <c r="E1256" s="2">
        <v>0</v>
      </c>
      <c r="F1256" s="2">
        <v>0</v>
      </c>
      <c r="G1256" s="3">
        <f t="shared" si="38"/>
        <v>6134.9152800000002</v>
      </c>
      <c r="H1256" s="3">
        <f t="shared" si="41"/>
        <v>0.18999999999959982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8760.94</v>
      </c>
      <c r="D1257" s="2">
        <f>BILANCA!E253</f>
        <v>8088.87</v>
      </c>
      <c r="E1257" s="2">
        <v>0</v>
      </c>
      <c r="F1257" s="2">
        <v>0</v>
      </c>
      <c r="G1257" s="3">
        <f t="shared" si="38"/>
        <v>6159.8539600000004</v>
      </c>
      <c r="H1257" s="3">
        <f t="shared" si="41"/>
        <v>0.18999999999959982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3429.98</v>
      </c>
      <c r="D1259" s="2">
        <f>BILANCA!E255</f>
        <v>-7779.36</v>
      </c>
      <c r="E1259" s="2">
        <v>0</v>
      </c>
      <c r="F1259" s="2">
        <v>0</v>
      </c>
      <c r="G1259" s="3">
        <f t="shared" si="38"/>
        <v>-3020.0562599999998</v>
      </c>
      <c r="H1259" s="3">
        <f t="shared" si="41"/>
        <v>0.37999999999965439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3429.98</v>
      </c>
      <c r="D1260" s="2">
        <f>BILANCA!E256</f>
        <v>0</v>
      </c>
      <c r="E1260" s="2">
        <v>0</v>
      </c>
      <c r="F1260" s="2">
        <v>0</v>
      </c>
      <c r="G1260" s="3">
        <f t="shared" si="38"/>
        <v>857.495</v>
      </c>
      <c r="H1260" s="3">
        <f t="shared" si="41"/>
        <v>1.999999999998181E-2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3429.98</v>
      </c>
      <c r="D1261" s="2">
        <f>BILANCA!E257</f>
        <v>0</v>
      </c>
      <c r="E1261" s="2">
        <v>0</v>
      </c>
      <c r="F1261" s="2">
        <v>0</v>
      </c>
      <c r="G1261" s="3">
        <f t="shared" si="38"/>
        <v>860.92498000000001</v>
      </c>
      <c r="H1261" s="3">
        <f t="shared" si="41"/>
        <v>1.999999999998181E-2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7779.36</v>
      </c>
      <c r="E1264" s="2">
        <v>0</v>
      </c>
      <c r="F1264" s="2">
        <v>0</v>
      </c>
      <c r="G1264" s="3">
        <f t="shared" si="38"/>
        <v>3951.9148799999998</v>
      </c>
      <c r="H1264" s="3">
        <f t="shared" si="41"/>
        <v>0.35999999999967258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7779.36</v>
      </c>
      <c r="E1265" s="2">
        <v>0</v>
      </c>
      <c r="F1265" s="2">
        <v>0</v>
      </c>
      <c r="G1265" s="3">
        <f t="shared" si="38"/>
        <v>3967.4735999999998</v>
      </c>
      <c r="H1265" s="3">
        <f t="shared" si="41"/>
        <v>0.35999999999967258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1147.7200000000003</v>
      </c>
      <c r="D1278" s="2">
        <f>BILANCA!E274</f>
        <v>3008.46</v>
      </c>
      <c r="E1278" s="2">
        <v>0</v>
      </c>
      <c r="F1278" s="2">
        <v>0</v>
      </c>
      <c r="G1278" s="3">
        <f t="shared" si="38"/>
        <v>1920.1235200000001</v>
      </c>
      <c r="H1278" s="3">
        <f t="shared" si="41"/>
        <v>0.73999999999978172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933.82</v>
      </c>
      <c r="D1291" s="2">
        <f>BILANCA!E287</f>
        <v>2035.73</v>
      </c>
      <c r="E1291" s="2">
        <v>0</v>
      </c>
      <c r="F1291" s="2">
        <v>0</v>
      </c>
      <c r="G1291" s="3">
        <f t="shared" si="48"/>
        <v>1406.4836800000003</v>
      </c>
      <c r="H1291" s="3">
        <f t="shared" si="49"/>
        <v>0.44999999999993179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213</v>
      </c>
      <c r="D1292" s="2">
        <f>BILANCA!E288</f>
        <v>972.73</v>
      </c>
      <c r="E1292" s="2">
        <v>0</v>
      </c>
      <c r="F1292" s="2">
        <v>0</v>
      </c>
      <c r="G1292" s="3">
        <f t="shared" si="48"/>
        <v>608.68571999999995</v>
      </c>
      <c r="H1292" s="3">
        <f t="shared" si="49"/>
        <v>0.26999999999998181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0.9</v>
      </c>
      <c r="D1293" s="2">
        <f>BILANCA!E289</f>
        <v>0</v>
      </c>
      <c r="E1293" s="2">
        <v>0</v>
      </c>
      <c r="F1293" s="2">
        <v>0</v>
      </c>
      <c r="G1293" s="3">
        <f t="shared" si="48"/>
        <v>0.25469999999999998</v>
      </c>
      <c r="H1293" s="3">
        <f t="shared" si="49"/>
        <v>9.9999999999999978E-2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1147.72</v>
      </c>
      <c r="D1306" s="2">
        <f>BILANCA!E303</f>
        <v>3008.46</v>
      </c>
      <c r="E1306" s="2">
        <v>0</v>
      </c>
      <c r="F1306" s="2">
        <v>0</v>
      </c>
      <c r="G1306" s="3">
        <f t="shared" si="38"/>
        <v>2120.73344</v>
      </c>
      <c r="H1306" s="3">
        <f t="shared" si="41"/>
        <v>0.74000000000000909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877.73</v>
      </c>
      <c r="D1311" s="2">
        <f>BILANCA!E308</f>
        <v>3029.96</v>
      </c>
      <c r="E1311" s="2">
        <v>0</v>
      </c>
      <c r="F1311" s="2">
        <v>0</v>
      </c>
      <c r="G1311" s="3">
        <f t="shared" si="52"/>
        <v>2088.2326499999999</v>
      </c>
      <c r="H1311" s="3">
        <f t="shared" si="41"/>
        <v>0.30999999999994543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21863.09</v>
      </c>
      <c r="D1340" s="2">
        <f>BILANCA!E337</f>
        <v>23158.51</v>
      </c>
      <c r="E1340" s="2">
        <v>0</v>
      </c>
      <c r="F1340" s="2">
        <v>0</v>
      </c>
      <c r="G1340" s="3">
        <f t="shared" si="52"/>
        <v>22499.436300000001</v>
      </c>
      <c r="H1340" s="3">
        <f t="shared" si="41"/>
        <v>0.58000000000174623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286829.01</v>
      </c>
      <c r="D1510" s="2">
        <f>'RAS-funkcijski'!E114</f>
        <v>333125.89</v>
      </c>
      <c r="E1510" s="2">
        <v>0</v>
      </c>
      <c r="F1510" s="2">
        <v>0</v>
      </c>
      <c r="G1510" s="3">
        <f t="shared" si="52"/>
        <v>104838.8869</v>
      </c>
      <c r="H1510" s="3">
        <f t="shared" si="63"/>
        <v>0.11999999999534339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286829.01</v>
      </c>
      <c r="D1511" s="2">
        <f>'RAS-funkcijski'!E115</f>
        <v>333125.89</v>
      </c>
      <c r="E1511" s="2">
        <v>0</v>
      </c>
      <c r="F1511" s="2">
        <v>0</v>
      </c>
      <c r="G1511" s="3">
        <f t="shared" si="52"/>
        <v>105791.96769</v>
      </c>
      <c r="H1511" s="3">
        <f t="shared" si="63"/>
        <v>0.11999999999534339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286829.01</v>
      </c>
      <c r="D1512" s="2">
        <f>'RAS-funkcijski'!E116</f>
        <v>333125.89</v>
      </c>
      <c r="E1512" s="2">
        <v>0</v>
      </c>
      <c r="F1512" s="2">
        <v>0</v>
      </c>
      <c r="G1512" s="3">
        <f t="shared" si="52"/>
        <v>106745.04848</v>
      </c>
      <c r="H1512" s="3">
        <f t="shared" si="63"/>
        <v>0.11999999999534339</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286829.01</v>
      </c>
      <c r="D1537" s="14">
        <f>'RAS-funkcijski'!E141</f>
        <v>333125.89</v>
      </c>
      <c r="E1537" s="14">
        <v>0</v>
      </c>
      <c r="F1537" s="14">
        <v>0</v>
      </c>
      <c r="G1537" s="15">
        <f t="shared" si="52"/>
        <v>130572.06823000002</v>
      </c>
      <c r="H1537" s="15">
        <f t="shared" si="63"/>
        <v>0.11999999999534339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21863.09</v>
      </c>
      <c r="D1582" s="7"/>
      <c r="E1582" s="7">
        <v>0</v>
      </c>
      <c r="F1582" s="7">
        <v>0</v>
      </c>
      <c r="G1582" s="8">
        <f t="shared" ref="G1582:G1686" si="70">B1582/1000*C1582</f>
        <v>21.86309</v>
      </c>
      <c r="H1582" s="8">
        <f t="shared" ref="H1582:H1686" si="71">ABS(C1582-ROUND(C1582,0))</f>
        <v>9.0000000000145519E-2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335483.77999999997</v>
      </c>
      <c r="D1583" s="2">
        <v>0</v>
      </c>
      <c r="E1583" s="2">
        <v>0</v>
      </c>
      <c r="F1583" s="2">
        <v>0</v>
      </c>
      <c r="G1583" s="3">
        <f t="shared" si="70"/>
        <v>670.96755999999993</v>
      </c>
      <c r="H1583" s="3">
        <f t="shared" si="71"/>
        <v>0.22000000003026798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333167.92</v>
      </c>
      <c r="D1585" s="2">
        <v>0</v>
      </c>
      <c r="E1585" s="2">
        <v>0</v>
      </c>
      <c r="F1585" s="2">
        <v>0</v>
      </c>
      <c r="G1585" s="3">
        <f t="shared" si="70"/>
        <v>1332.6716799999999</v>
      </c>
      <c r="H1585" s="3">
        <f t="shared" si="71"/>
        <v>8.0000000016298145E-2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247663.73</v>
      </c>
      <c r="D1586" s="2">
        <v>0</v>
      </c>
      <c r="E1586" s="2">
        <v>0</v>
      </c>
      <c r="F1586" s="2">
        <v>0</v>
      </c>
      <c r="G1586" s="3">
        <f t="shared" si="70"/>
        <v>1238.3186500000002</v>
      </c>
      <c r="H1586" s="3">
        <f t="shared" si="71"/>
        <v>0.26999999998952262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84569.13</v>
      </c>
      <c r="D1587" s="2">
        <v>0</v>
      </c>
      <c r="E1587" s="2">
        <v>0</v>
      </c>
      <c r="F1587" s="2">
        <v>0</v>
      </c>
      <c r="G1587" s="3">
        <f t="shared" si="70"/>
        <v>507.41478000000006</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935.06</v>
      </c>
      <c r="D1588" s="2">
        <v>0</v>
      </c>
      <c r="E1588" s="2">
        <v>0</v>
      </c>
      <c r="F1588" s="2">
        <v>0</v>
      </c>
      <c r="G1588" s="3">
        <f t="shared" si="70"/>
        <v>6.54542</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2315.86</v>
      </c>
      <c r="D1594" s="2">
        <v>0</v>
      </c>
      <c r="E1594" s="2">
        <v>0</v>
      </c>
      <c r="F1594" s="2">
        <v>0</v>
      </c>
      <c r="G1594" s="3">
        <f t="shared" si="70"/>
        <v>30.106180000000002</v>
      </c>
      <c r="H1594" s="3">
        <f t="shared" si="71"/>
        <v>0.13999999999987267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334188.36</v>
      </c>
      <c r="D1602" s="2">
        <v>0</v>
      </c>
      <c r="E1602" s="2">
        <v>0</v>
      </c>
      <c r="F1602" s="2">
        <v>0</v>
      </c>
      <c r="G1602" s="3">
        <f t="shared" si="70"/>
        <v>7017.9555600000003</v>
      </c>
      <c r="H1602" s="3">
        <f t="shared" si="71"/>
        <v>0.35999999998603016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331872.5</v>
      </c>
      <c r="D1604" s="2">
        <v>0</v>
      </c>
      <c r="E1604" s="2">
        <v>0</v>
      </c>
      <c r="F1604" s="2">
        <v>0</v>
      </c>
      <c r="G1604" s="3">
        <f t="shared" si="70"/>
        <v>7633.0675000000001</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246365.2</v>
      </c>
      <c r="D1605" s="2">
        <v>0</v>
      </c>
      <c r="E1605" s="2">
        <v>0</v>
      </c>
      <c r="F1605" s="2">
        <v>0</v>
      </c>
      <c r="G1605" s="3">
        <f t="shared" si="70"/>
        <v>5912.7648000000008</v>
      </c>
      <c r="H1605" s="3">
        <f t="shared" si="71"/>
        <v>0.20000000001164153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84572.24</v>
      </c>
      <c r="D1606" s="2">
        <v>0</v>
      </c>
      <c r="E1606" s="2">
        <v>0</v>
      </c>
      <c r="F1606" s="2">
        <v>0</v>
      </c>
      <c r="G1606" s="3">
        <f t="shared" si="70"/>
        <v>2114.306</v>
      </c>
      <c r="H1606" s="3">
        <f t="shared" si="71"/>
        <v>0.24000000000523869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935.06</v>
      </c>
      <c r="D1607" s="2">
        <v>0</v>
      </c>
      <c r="E1607" s="2">
        <v>0</v>
      </c>
      <c r="F1607" s="2">
        <v>0</v>
      </c>
      <c r="G1607" s="3">
        <f t="shared" si="70"/>
        <v>24.311559999999997</v>
      </c>
      <c r="H1607" s="3">
        <f t="shared" si="71"/>
        <v>5.999999999994543E-2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2315.86</v>
      </c>
      <c r="D1613" s="2">
        <v>0</v>
      </c>
      <c r="E1613" s="2">
        <v>0</v>
      </c>
      <c r="F1613" s="2">
        <v>0</v>
      </c>
      <c r="G1613" s="3">
        <f t="shared" si="70"/>
        <v>74.107520000000008</v>
      </c>
      <c r="H1613" s="3">
        <f t="shared" si="71"/>
        <v>0.13999999999987267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23158.510000000009</v>
      </c>
      <c r="D1621" s="2">
        <v>0</v>
      </c>
      <c r="E1621" s="2">
        <v>0</v>
      </c>
      <c r="F1621" s="2">
        <v>0</v>
      </c>
      <c r="G1621" s="3">
        <f t="shared" si="70"/>
        <v>926.34040000000039</v>
      </c>
      <c r="H1621" s="3">
        <f t="shared" si="71"/>
        <v>0.48999999999068677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23158.51</v>
      </c>
      <c r="D1681" s="2">
        <v>0</v>
      </c>
      <c r="E1681" s="2">
        <v>0</v>
      </c>
      <c r="F1681" s="2">
        <v>0</v>
      </c>
      <c r="G1681" s="3">
        <f t="shared" si="70"/>
        <v>2315.8510000000001</v>
      </c>
      <c r="H1681" s="3">
        <f t="shared" si="71"/>
        <v>0.49000000000160071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23158.51</v>
      </c>
      <c r="D1683" s="2">
        <v>0</v>
      </c>
      <c r="E1683" s="2">
        <v>0</v>
      </c>
      <c r="F1683" s="2">
        <v>0</v>
      </c>
      <c r="G1683" s="3">
        <f t="shared" si="70"/>
        <v>2362.1680199999996</v>
      </c>
      <c r="H1683" s="3">
        <f t="shared" si="71"/>
        <v>0.49000000000160071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54165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NE</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271873.95999999996</v>
      </c>
      <c r="I17" s="275">
        <f>'PR-RAS'!E6</f>
        <v>321916.55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284464.01</v>
      </c>
      <c r="I18" s="275">
        <f>'PR-RAS'!E152</f>
        <v>330810.02999999997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3429.9799999999523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7779.3599999999678</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8760.9400000000023</v>
      </c>
      <c r="I22" s="275">
        <f>BILANCA!E7</f>
        <v>8088.8700000000063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26440.79</v>
      </c>
      <c r="I23" s="275">
        <f>BILANCA!E69</f>
        <v>18387.61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21863.09</v>
      </c>
      <c r="I24" s="275">
        <f>BILANCA!E177</f>
        <v>23158.510000000002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13338.64</v>
      </c>
      <c r="I25" s="275">
        <f>BILANCA!E251</f>
        <v>3317.9700000000003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286829.01</v>
      </c>
      <c r="I30" s="275">
        <f>'RAS-funkcijski'!E114</f>
        <v>333125.89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286829.01</v>
      </c>
      <c r="I31" s="275">
        <f>'RAS-funkcijski'!E141</f>
        <v>333125.89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21863.09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23158.510000000009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23158.51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271873.95999999996</v>
      </c>
      <c r="E6" s="60">
        <f>E7+E43+E49+E82+E106+E125+E134+E140</f>
        <v>321916.55</v>
      </c>
      <c r="F6" s="45">
        <f t="shared" ref="F6:F132" si="0">IF(D6&lt;&gt;0,IF(E6/D6&gt;=100,"&gt;&gt;100",E6/D6*100),"-")</f>
        <v>118.40654029536336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2346.54</v>
      </c>
      <c r="E49" s="60">
        <f>E50+E53+E58+E61+E64+E68+E71+E74+E77</f>
        <v>8018</v>
      </c>
      <c r="F49" s="45">
        <f t="shared" si="0"/>
        <v>341.69458010517616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2346.54</v>
      </c>
      <c r="E58" s="60">
        <f t="shared" si="9"/>
        <v>8018</v>
      </c>
      <c r="F58" s="45">
        <f t="shared" si="0"/>
        <v>341.69458010517616</v>
      </c>
    </row>
    <row r="59" spans="1:6" ht="24" x14ac:dyDescent="0.2">
      <c r="A59" s="63">
        <v>6331</v>
      </c>
      <c r="B59" s="65" t="s">
        <v>121</v>
      </c>
      <c r="C59" s="247" t="s">
        <v>122</v>
      </c>
      <c r="D59" s="194">
        <v>2346.54</v>
      </c>
      <c r="E59" s="194">
        <v>8018</v>
      </c>
      <c r="F59" s="45">
        <f t="shared" si="0"/>
        <v>341.69458010517616</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127952</v>
      </c>
      <c r="E106" s="60">
        <f>E107+E112+E120+E124</f>
        <v>122632.65</v>
      </c>
      <c r="F106" s="45">
        <f t="shared" si="0"/>
        <v>95.842698824559207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127952</v>
      </c>
      <c r="E112" s="60">
        <f t="shared" si="20"/>
        <v>122632.65</v>
      </c>
      <c r="F112" s="45">
        <f t="shared" si="0"/>
        <v>95.842698824559207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127952</v>
      </c>
      <c r="E117" s="194">
        <v>122632.65</v>
      </c>
      <c r="F117" s="45">
        <f t="shared" si="0"/>
        <v>95.842698824559207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5214.05</v>
      </c>
      <c r="E125" s="60">
        <f t="shared" si="22"/>
        <v>4574.75</v>
      </c>
      <c r="F125" s="45">
        <f t="shared" si="0"/>
        <v>87.738897785790314</v>
      </c>
    </row>
    <row r="126" spans="1:6" ht="12.75" customHeight="1" x14ac:dyDescent="0.2">
      <c r="A126" s="63">
        <v>661</v>
      </c>
      <c r="B126" s="65" t="s">
        <v>255</v>
      </c>
      <c r="C126" s="247" t="s">
        <v>256</v>
      </c>
      <c r="D126" s="60">
        <f t="shared" ref="D126:E126" si="23">SUM(D127:D128)</f>
        <v>3081.75</v>
      </c>
      <c r="E126" s="60">
        <f t="shared" si="23"/>
        <v>3495.15</v>
      </c>
      <c r="F126" s="45">
        <f t="shared" si="0"/>
        <v>113.414456072037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3081.75</v>
      </c>
      <c r="E128" s="194">
        <v>3495.15</v>
      </c>
      <c r="F128" s="45">
        <f t="shared" si="0"/>
        <v>113.414456072037</v>
      </c>
    </row>
    <row r="129" spans="1:6" ht="36" x14ac:dyDescent="0.2">
      <c r="A129" s="63">
        <v>663</v>
      </c>
      <c r="B129" s="182" t="s">
        <v>261</v>
      </c>
      <c r="C129" s="247" t="s">
        <v>262</v>
      </c>
      <c r="D129" s="60">
        <f t="shared" ref="D129:E129" si="24">SUM(D130:D133)</f>
        <v>2132.3000000000002</v>
      </c>
      <c r="E129" s="60">
        <f t="shared" si="24"/>
        <v>1079.5999999999999</v>
      </c>
      <c r="F129" s="45">
        <f t="shared" si="0"/>
        <v>50.630774281292489</v>
      </c>
    </row>
    <row r="130" spans="1:6" ht="12.75" customHeight="1" x14ac:dyDescent="0.2">
      <c r="A130" s="63">
        <v>6631</v>
      </c>
      <c r="B130" s="65" t="s">
        <v>263</v>
      </c>
      <c r="C130" s="247" t="s">
        <v>264</v>
      </c>
      <c r="D130" s="194">
        <v>2132.3000000000002</v>
      </c>
      <c r="E130" s="194">
        <v>1079.5999999999999</v>
      </c>
      <c r="F130" s="45">
        <f t="shared" si="0"/>
        <v>50.630774281292489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136361.37</v>
      </c>
      <c r="E134" s="60">
        <f t="shared" si="25"/>
        <v>186682.73</v>
      </c>
      <c r="F134" s="45">
        <f t="shared" ref="F134:F229" si="26">IF(D134&lt;&gt;0,IF(E134/D134&gt;=100,"&gt;&gt;100",E134/D134*100),"-")</f>
        <v>136.90294399359587</v>
      </c>
    </row>
    <row r="135" spans="1:6" ht="24" x14ac:dyDescent="0.2">
      <c r="A135" s="63">
        <v>671</v>
      </c>
      <c r="B135" s="182" t="s">
        <v>273</v>
      </c>
      <c r="C135" s="247" t="s">
        <v>274</v>
      </c>
      <c r="D135" s="60">
        <f t="shared" ref="D135:E135" si="27">SUM(D136:D138)</f>
        <v>136361.37</v>
      </c>
      <c r="E135" s="60">
        <f t="shared" si="27"/>
        <v>186682.73</v>
      </c>
      <c r="F135" s="45">
        <f t="shared" si="26"/>
        <v>136.90294399359587</v>
      </c>
    </row>
    <row r="136" spans="1:6" ht="12.75" customHeight="1" x14ac:dyDescent="0.2">
      <c r="A136" s="63">
        <v>6711</v>
      </c>
      <c r="B136" s="65" t="s">
        <v>275</v>
      </c>
      <c r="C136" s="247" t="s">
        <v>276</v>
      </c>
      <c r="D136" s="194">
        <v>136361.37</v>
      </c>
      <c r="E136" s="194">
        <v>186682.73</v>
      </c>
      <c r="F136" s="45">
        <f t="shared" si="26"/>
        <v>136.90294399359587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8.42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8.42</v>
      </c>
      <c r="F151" s="45" t="str">
        <f t="shared" si="26"/>
        <v>-</v>
      </c>
    </row>
    <row r="152" spans="1:6" ht="12.75" customHeight="1" x14ac:dyDescent="0.2">
      <c r="A152" s="63">
        <v>3</v>
      </c>
      <c r="B152" s="64" t="s">
        <v>307</v>
      </c>
      <c r="C152" s="247" t="s">
        <v>13</v>
      </c>
      <c r="D152" s="60">
        <f>D153+D164+D202+D221+D230+D262+D273</f>
        <v>284464.01</v>
      </c>
      <c r="E152" s="60">
        <f>E153+E164+E202+E221+E230+E262+E273</f>
        <v>330810.02999999997</v>
      </c>
      <c r="F152" s="45">
        <f t="shared" si="26"/>
        <v>116.29240198083404</v>
      </c>
    </row>
    <row r="153" spans="1:6" ht="12.75" customHeight="1" x14ac:dyDescent="0.2">
      <c r="A153" s="63">
        <v>31</v>
      </c>
      <c r="B153" s="64" t="s">
        <v>308</v>
      </c>
      <c r="C153" s="247" t="s">
        <v>309</v>
      </c>
      <c r="D153" s="60">
        <f t="shared" ref="D153:E153" si="30">D154+D159+D160</f>
        <v>202497.79</v>
      </c>
      <c r="E153" s="60">
        <f t="shared" si="30"/>
        <v>244264.28</v>
      </c>
      <c r="F153" s="45">
        <f t="shared" si="26"/>
        <v>120.62565226020492</v>
      </c>
    </row>
    <row r="154" spans="1:6" ht="12.75" customHeight="1" x14ac:dyDescent="0.2">
      <c r="A154" s="63">
        <v>311</v>
      </c>
      <c r="B154" s="64" t="s">
        <v>310</v>
      </c>
      <c r="C154" s="247" t="s">
        <v>311</v>
      </c>
      <c r="D154" s="60">
        <f t="shared" ref="D154:E154" si="31">SUM(D155:D158)</f>
        <v>173912.7</v>
      </c>
      <c r="E154" s="60">
        <f t="shared" si="31"/>
        <v>209323.49</v>
      </c>
      <c r="F154" s="45">
        <f t="shared" si="26"/>
        <v>120.36124446345779</v>
      </c>
    </row>
    <row r="155" spans="1:6" ht="12.75" customHeight="1" x14ac:dyDescent="0.2">
      <c r="A155" s="63">
        <v>3111</v>
      </c>
      <c r="B155" s="64" t="s">
        <v>312</v>
      </c>
      <c r="C155" s="247" t="s">
        <v>313</v>
      </c>
      <c r="D155" s="194">
        <v>173912.7</v>
      </c>
      <c r="E155" s="194">
        <v>209323.49</v>
      </c>
      <c r="F155" s="45">
        <f t="shared" si="26"/>
        <v>120.36124446345779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8627.52</v>
      </c>
      <c r="E159" s="194">
        <v>7874.84</v>
      </c>
      <c r="F159" s="45">
        <f t="shared" si="26"/>
        <v>91.275824338859834</v>
      </c>
    </row>
    <row r="160" spans="1:6" ht="12.75" customHeight="1" x14ac:dyDescent="0.2">
      <c r="A160" s="63">
        <v>313</v>
      </c>
      <c r="B160" s="65" t="s">
        <v>322</v>
      </c>
      <c r="C160" s="247" t="s">
        <v>323</v>
      </c>
      <c r="D160" s="60">
        <f t="shared" ref="D160:E160" si="32">SUM(D161:D163)</f>
        <v>19957.57</v>
      </c>
      <c r="E160" s="60">
        <f t="shared" si="32"/>
        <v>27065.95</v>
      </c>
      <c r="F160" s="45">
        <f t="shared" si="26"/>
        <v>135.61746244658042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19957.57</v>
      </c>
      <c r="E162" s="194">
        <v>27065.95</v>
      </c>
      <c r="F162" s="45">
        <f t="shared" si="26"/>
        <v>135.61746244658042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81279.280000000013</v>
      </c>
      <c r="E164" s="60">
        <f>E165+E170+E178+E188+E189+E194</f>
        <v>85479.650000000009</v>
      </c>
      <c r="F164" s="45">
        <f t="shared" si="26"/>
        <v>105.16782382914809</v>
      </c>
    </row>
    <row r="165" spans="1:6" ht="12.75" customHeight="1" x14ac:dyDescent="0.2">
      <c r="A165" s="63">
        <v>321</v>
      </c>
      <c r="B165" s="64" t="s">
        <v>332</v>
      </c>
      <c r="C165" s="247" t="s">
        <v>333</v>
      </c>
      <c r="D165" s="60">
        <f t="shared" ref="D165:E165" si="33">SUM(D166:D169)</f>
        <v>23282.519999999997</v>
      </c>
      <c r="E165" s="60">
        <f t="shared" si="33"/>
        <v>25397.73</v>
      </c>
      <c r="F165" s="45">
        <f t="shared" si="26"/>
        <v>109.08497018363991</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9734.5</v>
      </c>
      <c r="E167" s="194">
        <v>10919</v>
      </c>
      <c r="F167" s="45">
        <f t="shared" si="26"/>
        <v>112.16806204735734</v>
      </c>
    </row>
    <row r="168" spans="1:6" ht="12.75" customHeight="1" x14ac:dyDescent="0.2">
      <c r="A168" s="63">
        <v>3213</v>
      </c>
      <c r="B168" s="64" t="s">
        <v>338</v>
      </c>
      <c r="C168" s="247" t="s">
        <v>339</v>
      </c>
      <c r="D168" s="194">
        <v>2694.3</v>
      </c>
      <c r="E168" s="194">
        <v>1176.8699999999999</v>
      </c>
      <c r="F168" s="45">
        <f t="shared" si="26"/>
        <v>43.679991092305968</v>
      </c>
    </row>
    <row r="169" spans="1:6" ht="12.75" customHeight="1" x14ac:dyDescent="0.2">
      <c r="A169" s="63">
        <v>3214</v>
      </c>
      <c r="B169" s="64" t="s">
        <v>340</v>
      </c>
      <c r="C169" s="247" t="s">
        <v>341</v>
      </c>
      <c r="D169" s="194">
        <v>10853.72</v>
      </c>
      <c r="E169" s="194">
        <v>13301.86</v>
      </c>
      <c r="F169" s="45">
        <f t="shared" si="26"/>
        <v>122.55576889766829</v>
      </c>
    </row>
    <row r="170" spans="1:6" ht="12.75" customHeight="1" x14ac:dyDescent="0.2">
      <c r="A170" s="63">
        <v>322</v>
      </c>
      <c r="B170" s="64" t="s">
        <v>342</v>
      </c>
      <c r="C170" s="247" t="s">
        <v>343</v>
      </c>
      <c r="D170" s="60">
        <f t="shared" ref="D170:E170" si="34">SUM(D171:D177)</f>
        <v>24152.23</v>
      </c>
      <c r="E170" s="60">
        <f t="shared" si="34"/>
        <v>28405.980000000003</v>
      </c>
      <c r="F170" s="45">
        <f t="shared" si="26"/>
        <v>117.61224532889925</v>
      </c>
    </row>
    <row r="171" spans="1:6" ht="12.75" customHeight="1" x14ac:dyDescent="0.2">
      <c r="A171" s="63">
        <v>3221</v>
      </c>
      <c r="B171" s="64" t="s">
        <v>344</v>
      </c>
      <c r="C171" s="247" t="s">
        <v>345</v>
      </c>
      <c r="D171" s="194">
        <v>2917.21</v>
      </c>
      <c r="E171" s="194">
        <v>5408.15</v>
      </c>
      <c r="F171" s="45">
        <f t="shared" si="26"/>
        <v>185.38775062474076</v>
      </c>
    </row>
    <row r="172" spans="1:6" ht="12.75" customHeight="1" x14ac:dyDescent="0.2">
      <c r="A172" s="63">
        <v>3222</v>
      </c>
      <c r="B172" s="64" t="s">
        <v>346</v>
      </c>
      <c r="C172" s="247" t="s">
        <v>347</v>
      </c>
      <c r="D172" s="194">
        <v>15914.3</v>
      </c>
      <c r="E172" s="194">
        <v>14960.86</v>
      </c>
      <c r="F172" s="45">
        <f t="shared" si="26"/>
        <v>94.008910225394786</v>
      </c>
    </row>
    <row r="173" spans="1:6" ht="12.75" customHeight="1" x14ac:dyDescent="0.2">
      <c r="A173" s="63">
        <v>3223</v>
      </c>
      <c r="B173" s="65" t="s">
        <v>348</v>
      </c>
      <c r="C173" s="247" t="s">
        <v>349</v>
      </c>
      <c r="D173" s="194">
        <v>4455.22</v>
      </c>
      <c r="E173" s="194">
        <v>5822.86</v>
      </c>
      <c r="F173" s="45">
        <f t="shared" si="26"/>
        <v>130.69747397434918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332.4</v>
      </c>
      <c r="E175" s="194">
        <v>1650.11</v>
      </c>
      <c r="F175" s="45">
        <f t="shared" si="26"/>
        <v>496.42298435619739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533.1</v>
      </c>
      <c r="E177" s="194">
        <v>564</v>
      </c>
      <c r="F177" s="45">
        <f t="shared" si="26"/>
        <v>105.79628587507032</v>
      </c>
    </row>
    <row r="178" spans="1:6" ht="12.75" customHeight="1" x14ac:dyDescent="0.2">
      <c r="A178" s="63">
        <v>323</v>
      </c>
      <c r="B178" s="65" t="s">
        <v>358</v>
      </c>
      <c r="C178" s="247" t="s">
        <v>359</v>
      </c>
      <c r="D178" s="60">
        <f t="shared" ref="D178:E178" si="35">SUM(D179:D187)</f>
        <v>32866.200000000004</v>
      </c>
      <c r="E178" s="60">
        <f t="shared" si="35"/>
        <v>29691.360000000004</v>
      </c>
      <c r="F178" s="45">
        <f t="shared" si="26"/>
        <v>90.3401062489731</v>
      </c>
    </row>
    <row r="179" spans="1:6" ht="12.75" customHeight="1" x14ac:dyDescent="0.2">
      <c r="A179" s="63">
        <v>3231</v>
      </c>
      <c r="B179" s="65" t="s">
        <v>360</v>
      </c>
      <c r="C179" s="247" t="s">
        <v>361</v>
      </c>
      <c r="D179" s="194">
        <v>3521.03</v>
      </c>
      <c r="E179" s="194">
        <v>917.96</v>
      </c>
      <c r="F179" s="45">
        <f t="shared" si="26"/>
        <v>26.070780425046081</v>
      </c>
    </row>
    <row r="180" spans="1:6" ht="12.75" customHeight="1" x14ac:dyDescent="0.2">
      <c r="A180" s="63">
        <v>3232</v>
      </c>
      <c r="B180" s="65" t="s">
        <v>362</v>
      </c>
      <c r="C180" s="247" t="s">
        <v>363</v>
      </c>
      <c r="D180" s="194">
        <v>6464.77</v>
      </c>
      <c r="E180" s="194">
        <v>6561.48</v>
      </c>
      <c r="F180" s="45">
        <f t="shared" si="26"/>
        <v>101.49595422574971</v>
      </c>
    </row>
    <row r="181" spans="1:6" ht="12.75" customHeight="1" x14ac:dyDescent="0.2">
      <c r="A181" s="63">
        <v>3233</v>
      </c>
      <c r="B181" s="65" t="s">
        <v>364</v>
      </c>
      <c r="C181" s="247" t="s">
        <v>365</v>
      </c>
      <c r="D181" s="194">
        <v>770</v>
      </c>
      <c r="E181" s="194"/>
      <c r="F181" s="45">
        <f t="shared" si="26"/>
        <v>0</v>
      </c>
    </row>
    <row r="182" spans="1:6" ht="12.75" customHeight="1" x14ac:dyDescent="0.2">
      <c r="A182" s="63">
        <v>3234</v>
      </c>
      <c r="B182" s="65" t="s">
        <v>366</v>
      </c>
      <c r="C182" s="247" t="s">
        <v>367</v>
      </c>
      <c r="D182" s="194">
        <v>2718.71</v>
      </c>
      <c r="E182" s="194">
        <v>4489.8999999999996</v>
      </c>
      <c r="F182" s="45">
        <f t="shared" si="26"/>
        <v>165.14817689271749</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1228.27</v>
      </c>
      <c r="E184" s="194">
        <v>627.70000000000005</v>
      </c>
      <c r="F184" s="45">
        <f t="shared" si="26"/>
        <v>51.104398869955304</v>
      </c>
    </row>
    <row r="185" spans="1:6" ht="12.75" customHeight="1" x14ac:dyDescent="0.2">
      <c r="A185" s="63">
        <v>3237</v>
      </c>
      <c r="B185" s="64" t="s">
        <v>372</v>
      </c>
      <c r="C185" s="247" t="s">
        <v>373</v>
      </c>
      <c r="D185" s="194">
        <v>13710.91</v>
      </c>
      <c r="E185" s="194">
        <v>8534.76</v>
      </c>
      <c r="F185" s="45">
        <f t="shared" si="26"/>
        <v>62.24794707280553</v>
      </c>
    </row>
    <row r="186" spans="1:6" ht="12.75" customHeight="1" x14ac:dyDescent="0.2">
      <c r="A186" s="63">
        <v>3238</v>
      </c>
      <c r="B186" s="64" t="s">
        <v>374</v>
      </c>
      <c r="C186" s="247" t="s">
        <v>375</v>
      </c>
      <c r="D186" s="194">
        <v>7.91</v>
      </c>
      <c r="E186" s="194">
        <v>1700.49</v>
      </c>
      <c r="F186" s="45" t="str">
        <f t="shared" si="26"/>
        <v>&gt;&gt;100</v>
      </c>
    </row>
    <row r="187" spans="1:6" ht="12.75" customHeight="1" x14ac:dyDescent="0.2">
      <c r="A187" s="63">
        <v>3239</v>
      </c>
      <c r="B187" s="64" t="s">
        <v>376</v>
      </c>
      <c r="C187" s="247" t="s">
        <v>377</v>
      </c>
      <c r="D187" s="194">
        <v>4444.6000000000004</v>
      </c>
      <c r="E187" s="194">
        <v>6859.07</v>
      </c>
      <c r="F187" s="45">
        <f t="shared" si="26"/>
        <v>154.32367367142149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978.33</v>
      </c>
      <c r="E194" s="60">
        <f t="shared" si="36"/>
        <v>1984.58</v>
      </c>
      <c r="F194" s="45">
        <f t="shared" si="26"/>
        <v>202.8538427728885</v>
      </c>
    </row>
    <row r="195" spans="1:6" ht="12.75" customHeight="1" x14ac:dyDescent="0.2">
      <c r="A195" s="63">
        <v>3291</v>
      </c>
      <c r="B195" s="183" t="s">
        <v>392</v>
      </c>
      <c r="C195" s="247" t="s">
        <v>393</v>
      </c>
      <c r="D195" s="194">
        <v>0</v>
      </c>
      <c r="E195" s="194">
        <v>806.1</v>
      </c>
      <c r="F195" s="45" t="str">
        <f t="shared" si="26"/>
        <v>-</v>
      </c>
    </row>
    <row r="196" spans="1:6" ht="12.75" customHeight="1" x14ac:dyDescent="0.2">
      <c r="A196" s="63">
        <v>3292</v>
      </c>
      <c r="B196" s="64" t="s">
        <v>394</v>
      </c>
      <c r="C196" s="247" t="s">
        <v>395</v>
      </c>
      <c r="D196" s="194">
        <v>782.33</v>
      </c>
      <c r="E196" s="194">
        <v>879.75</v>
      </c>
      <c r="F196" s="45">
        <f t="shared" si="26"/>
        <v>112.45254560096123</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v>158.6</v>
      </c>
      <c r="F198" s="45" t="str">
        <f t="shared" si="26"/>
        <v>-</v>
      </c>
    </row>
    <row r="199" spans="1:6" ht="12.75" customHeight="1" x14ac:dyDescent="0.2">
      <c r="A199" s="63">
        <v>3295</v>
      </c>
      <c r="B199" s="64" t="s">
        <v>400</v>
      </c>
      <c r="C199" s="247" t="s">
        <v>401</v>
      </c>
      <c r="D199" s="194">
        <v>0</v>
      </c>
      <c r="E199" s="194">
        <v>140.13</v>
      </c>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196</v>
      </c>
      <c r="E201" s="194"/>
      <c r="F201" s="45">
        <f t="shared" si="26"/>
        <v>0</v>
      </c>
    </row>
    <row r="202" spans="1:6" ht="12.75" customHeight="1" x14ac:dyDescent="0.2">
      <c r="A202" s="63">
        <v>34</v>
      </c>
      <c r="B202" s="183" t="s">
        <v>406</v>
      </c>
      <c r="C202" s="247" t="s">
        <v>407</v>
      </c>
      <c r="D202" s="60">
        <f t="shared" ref="D202:E202" si="37">D203+D208+D216</f>
        <v>686.94</v>
      </c>
      <c r="E202" s="60">
        <f t="shared" si="37"/>
        <v>1066.0999999999999</v>
      </c>
      <c r="F202" s="45">
        <f t="shared" si="26"/>
        <v>155.19550470201179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686.94</v>
      </c>
      <c r="E216" s="60">
        <f t="shared" si="40"/>
        <v>1066.0999999999999</v>
      </c>
      <c r="F216" s="45">
        <f t="shared" si="26"/>
        <v>155.19550470201179</v>
      </c>
    </row>
    <row r="217" spans="1:6" ht="12.75" customHeight="1" x14ac:dyDescent="0.2">
      <c r="A217" s="63">
        <v>3431</v>
      </c>
      <c r="B217" s="182" t="s">
        <v>436</v>
      </c>
      <c r="C217" s="247" t="s">
        <v>437</v>
      </c>
      <c r="D217" s="194">
        <v>686.94</v>
      </c>
      <c r="E217" s="194">
        <v>1066.0999999999999</v>
      </c>
      <c r="F217" s="45">
        <f t="shared" si="26"/>
        <v>155.19550470201179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284464.01</v>
      </c>
      <c r="E299" s="60">
        <f>E152-E297+E298</f>
        <v>330810.02999999997</v>
      </c>
      <c r="F299" s="45">
        <f t="shared" si="68"/>
        <v>116.29240198083404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12590.050000000047</v>
      </c>
      <c r="E301" s="60">
        <f>IF(E299&gt;=E6,E299-E6,0)</f>
        <v>8893.4799999999814</v>
      </c>
      <c r="F301" s="45">
        <f t="shared" si="68"/>
        <v>70.638956954102241</v>
      </c>
    </row>
    <row r="302" spans="1:6" ht="12.75" customHeight="1" x14ac:dyDescent="0.2">
      <c r="A302" s="63">
        <v>92211</v>
      </c>
      <c r="B302" s="64" t="s">
        <v>597</v>
      </c>
      <c r="C302" s="247" t="s">
        <v>598</v>
      </c>
      <c r="D302" s="194">
        <v>18385.03</v>
      </c>
      <c r="E302" s="194">
        <v>3429.98</v>
      </c>
      <c r="F302" s="45">
        <f t="shared" si="68"/>
        <v>18.656374234907421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1147.72</v>
      </c>
      <c r="E304" s="194">
        <v>3008.46</v>
      </c>
      <c r="F304" s="45">
        <f t="shared" si="68"/>
        <v>262.12490851427179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2365</v>
      </c>
      <c r="E360" s="60">
        <f t="shared" si="86"/>
        <v>2315.86</v>
      </c>
      <c r="F360" s="45">
        <f t="shared" si="72"/>
        <v>97.922198731501069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2365</v>
      </c>
      <c r="E373" s="60">
        <f t="shared" si="90"/>
        <v>2315.86</v>
      </c>
      <c r="F373" s="45">
        <f t="shared" si="72"/>
        <v>97.922198731501069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2365</v>
      </c>
      <c r="E379" s="60">
        <f t="shared" si="92"/>
        <v>2315.86</v>
      </c>
      <c r="F379" s="45">
        <f t="shared" si="72"/>
        <v>97.922198731501069</v>
      </c>
    </row>
    <row r="380" spans="1:6" ht="12.75" customHeight="1" x14ac:dyDescent="0.2">
      <c r="A380" s="63">
        <v>4221</v>
      </c>
      <c r="B380" s="64" t="s">
        <v>648</v>
      </c>
      <c r="C380" s="247" t="s">
        <v>740</v>
      </c>
      <c r="D380" s="194">
        <v>1810</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2315.86</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555</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2365</v>
      </c>
      <c r="E418" s="60">
        <f t="shared" si="102"/>
        <v>2315.86</v>
      </c>
      <c r="F418" s="45">
        <f t="shared" si="72"/>
        <v>97.922198731501069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271873.95999999996</v>
      </c>
      <c r="E422" s="60">
        <f>E6+E308</f>
        <v>321916.55</v>
      </c>
      <c r="F422" s="45">
        <f t="shared" si="72"/>
        <v>118.40654029536336</v>
      </c>
    </row>
    <row r="423" spans="1:6" ht="12.75" customHeight="1" x14ac:dyDescent="0.2">
      <c r="A423" s="63" t="s">
        <v>582</v>
      </c>
      <c r="B423" s="64" t="s">
        <v>805</v>
      </c>
      <c r="C423" s="247" t="s">
        <v>806</v>
      </c>
      <c r="D423" s="60">
        <f t="shared" ref="D423:E423" si="103">D299+D360</f>
        <v>286829.01</v>
      </c>
      <c r="E423" s="60">
        <f t="shared" si="103"/>
        <v>333125.88999999996</v>
      </c>
      <c r="F423" s="45">
        <f t="shared" si="72"/>
        <v>116.14093358269442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14955.050000000047</v>
      </c>
      <c r="E425" s="60">
        <f t="shared" si="105"/>
        <v>11209.339999999967</v>
      </c>
      <c r="F425" s="45">
        <f t="shared" si="72"/>
        <v>74.953544120547448</v>
      </c>
    </row>
    <row r="426" spans="1:6" ht="12.75" customHeight="1" x14ac:dyDescent="0.2">
      <c r="A426" s="251" t="s">
        <v>811</v>
      </c>
      <c r="B426" s="183" t="s">
        <v>812</v>
      </c>
      <c r="C426" s="252" t="s">
        <v>813</v>
      </c>
      <c r="D426" s="60">
        <f t="shared" ref="D426:E426" si="106">IF(D302-D303+D419-D420&gt;=0,D302-D303+D419-D420,0)</f>
        <v>18385.03</v>
      </c>
      <c r="E426" s="60">
        <f t="shared" si="106"/>
        <v>3429.98</v>
      </c>
      <c r="F426" s="45">
        <f t="shared" si="72"/>
        <v>18.656374234907421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1147.72</v>
      </c>
      <c r="E428" s="81">
        <f t="shared" si="108"/>
        <v>3008.46</v>
      </c>
      <c r="F428" s="61">
        <f t="shared" si="72"/>
        <v>262.12490851427179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271873.95999999996</v>
      </c>
      <c r="E643" s="60">
        <f>E422+E430</f>
        <v>321916.55</v>
      </c>
      <c r="F643" s="45">
        <f t="shared" si="109"/>
        <v>118.40654029536336</v>
      </c>
    </row>
    <row r="644" spans="1:6" ht="12.75" customHeight="1" x14ac:dyDescent="0.2">
      <c r="A644" s="63" t="s">
        <v>582</v>
      </c>
      <c r="B644" s="64" t="s">
        <v>1238</v>
      </c>
      <c r="C644" s="247" t="s">
        <v>1239</v>
      </c>
      <c r="D644" s="60">
        <f>D423+D535</f>
        <v>286829.01</v>
      </c>
      <c r="E644" s="60">
        <f>E423+E535</f>
        <v>333125.88999999996</v>
      </c>
      <c r="F644" s="45">
        <f t="shared" si="109"/>
        <v>116.14093358269442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14955.050000000047</v>
      </c>
      <c r="E646" s="60">
        <f t="shared" si="164"/>
        <v>11209.339999999967</v>
      </c>
      <c r="F646" s="45">
        <f t="shared" si="109"/>
        <v>74.953544120547448</v>
      </c>
    </row>
    <row r="647" spans="1:6" ht="24" x14ac:dyDescent="0.2">
      <c r="A647" s="251" t="s">
        <v>1244</v>
      </c>
      <c r="B647" s="64" t="s">
        <v>1245</v>
      </c>
      <c r="C647" s="252" t="s">
        <v>1244</v>
      </c>
      <c r="D647" s="60">
        <f>IF(D426-D427+D641-D642&gt;=0,D426-D427+D641-D642,0)</f>
        <v>18385.03</v>
      </c>
      <c r="E647" s="60">
        <f>IF(E426-E427+E641-E642&gt;=0,E426-E427+E641-E642,0)</f>
        <v>3429.98</v>
      </c>
      <c r="F647" s="45">
        <f t="shared" si="109"/>
        <v>18.656374234907421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3429.9799999999523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7779.3599999999678</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13778.18</v>
      </c>
      <c r="E653" s="194">
        <v>23869.49</v>
      </c>
      <c r="F653" s="45">
        <f t="shared" ref="F653:F740" si="167">IF(D653&lt;&gt;0,IF(E653/D653&gt;=100,"&gt;&gt;100",E653/D653*100),"-")</f>
        <v>173.24124086054908</v>
      </c>
    </row>
    <row r="654" spans="1:6" ht="12.75" customHeight="1" x14ac:dyDescent="0.2">
      <c r="A654" s="63" t="s">
        <v>1257</v>
      </c>
      <c r="B654" s="64" t="s">
        <v>1258</v>
      </c>
      <c r="C654" s="247" t="s">
        <v>1257</v>
      </c>
      <c r="D654" s="194">
        <v>288337.02</v>
      </c>
      <c r="E654" s="194">
        <v>336438.81</v>
      </c>
      <c r="F654" s="45">
        <f t="shared" si="167"/>
        <v>116.68248842968549</v>
      </c>
    </row>
    <row r="655" spans="1:6" ht="12.75" customHeight="1" x14ac:dyDescent="0.2">
      <c r="A655" s="63" t="s">
        <v>1259</v>
      </c>
      <c r="B655" s="64" t="s">
        <v>1260</v>
      </c>
      <c r="C655" s="247" t="s">
        <v>1259</v>
      </c>
      <c r="D655" s="194">
        <v>278245.71000000002</v>
      </c>
      <c r="E655" s="194">
        <v>348402.06</v>
      </c>
      <c r="F655" s="45">
        <f t="shared" si="167"/>
        <v>125.21381192184418</v>
      </c>
    </row>
    <row r="656" spans="1:6" ht="24" x14ac:dyDescent="0.2">
      <c r="A656" s="63">
        <v>11</v>
      </c>
      <c r="B656" s="64" t="s">
        <v>1261</v>
      </c>
      <c r="C656" s="247" t="s">
        <v>1262</v>
      </c>
      <c r="D656" s="60">
        <f t="shared" ref="D656:E656" si="168">+D653+D654-D655</f>
        <v>23869.489999999991</v>
      </c>
      <c r="E656" s="60">
        <f t="shared" si="168"/>
        <v>11906.239999999991</v>
      </c>
      <c r="F656" s="45">
        <f t="shared" si="167"/>
        <v>49.880579769404356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v>
      </c>
      <c r="E658" s="253">
        <v>16</v>
      </c>
      <c r="F658" s="45">
        <f t="shared" si="167"/>
        <v>114.28571428571428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11</v>
      </c>
      <c r="E660" s="253">
        <v>14</v>
      </c>
      <c r="F660" s="45">
        <f t="shared" si="167"/>
        <v>127.27272727272727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2346.54</v>
      </c>
      <c r="E669" s="194">
        <v>8018</v>
      </c>
      <c r="F669" s="45">
        <f t="shared" si="167"/>
        <v>341.69458010517616</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127952</v>
      </c>
      <c r="E724" s="192">
        <v>122632.65</v>
      </c>
      <c r="F724" s="71">
        <f t="shared" si="167"/>
        <v>95.842698824559207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1228.27</v>
      </c>
      <c r="E736" s="194">
        <v>627.70000000000005</v>
      </c>
      <c r="F736" s="45">
        <f t="shared" si="167"/>
        <v>51.104398869955304</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v>2347.2600000000002</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v>806.1</v>
      </c>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6" zoomScaleNormal="100" workbookViewId="0">
      <selection activeCell="E304" sqref="E30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35201.730000000003</v>
      </c>
      <c r="E6" s="180">
        <f t="shared" si="0"/>
        <v>26476.480000000007</v>
      </c>
      <c r="F6" s="181">
        <f t="shared" ref="F6:F298" si="1">IF(D6&gt;0,IF(E6/D6&gt;=100,"&gt;&gt;100",E6/D6*100),"-")</f>
        <v>75.213576150944874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8760.9400000000023</v>
      </c>
      <c r="E7" s="79">
        <f t="shared" si="2"/>
        <v>8088.8700000000063</v>
      </c>
      <c r="F7" s="71">
        <f t="shared" si="1"/>
        <v>92.328791202770518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1541.880000000001</v>
      </c>
      <c r="E8" s="79">
        <f>E9+E10-E11</f>
        <v>2328.6400000000031</v>
      </c>
      <c r="F8" s="71">
        <f t="shared" si="1"/>
        <v>151.02602018315315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26928.31</v>
      </c>
      <c r="E10" s="192">
        <v>28740.81</v>
      </c>
      <c r="F10" s="71">
        <f t="shared" si="1"/>
        <v>106.73083457521099</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25386.43</v>
      </c>
      <c r="E11" s="192">
        <v>26412.17</v>
      </c>
      <c r="F11" s="71">
        <f t="shared" si="1"/>
        <v>104.04050510449873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7219.0600000000013</v>
      </c>
      <c r="E12" s="79">
        <f t="shared" si="3"/>
        <v>5760.2300000000032</v>
      </c>
      <c r="F12" s="71">
        <f t="shared" si="1"/>
        <v>79.791967375253876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7219.0600000000013</v>
      </c>
      <c r="E19" s="79">
        <f t="shared" si="5"/>
        <v>5760.2300000000032</v>
      </c>
      <c r="F19" s="71">
        <f t="shared" si="1"/>
        <v>79.791967375253876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25385.74</v>
      </c>
      <c r="E20" s="192">
        <v>25385.74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2548.0300000000002</v>
      </c>
      <c r="E22" s="192">
        <v>4863.8900000000003</v>
      </c>
      <c r="F22" s="71">
        <f t="shared" si="1"/>
        <v>190.88825484786284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9986.49</v>
      </c>
      <c r="E26" s="192">
        <v>9986.49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30701.200000000001</v>
      </c>
      <c r="E28" s="192">
        <v>34475.89</v>
      </c>
      <c r="F28" s="71">
        <f t="shared" si="1"/>
        <v>112.29492658267428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8191.3</v>
      </c>
      <c r="E54" s="192">
        <v>9841.41</v>
      </c>
      <c r="F54" s="71">
        <f t="shared" si="1"/>
        <v>120.144665681882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8191.3</v>
      </c>
      <c r="E55" s="192">
        <v>9841.41</v>
      </c>
      <c r="F55" s="71">
        <f t="shared" si="1"/>
        <v>120.144665681882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26440.79</v>
      </c>
      <c r="E69" s="79">
        <f>E70+E82+E88+E119+E135+E147+E165+E171</f>
        <v>18387.61</v>
      </c>
      <c r="F69" s="71">
        <f t="shared" si="1"/>
        <v>69.542589309926058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23869.49</v>
      </c>
      <c r="E70" s="79">
        <f t="shared" si="12"/>
        <v>11906.24</v>
      </c>
      <c r="F70" s="71">
        <f t="shared" si="1"/>
        <v>49.88057976940437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23869.49</v>
      </c>
      <c r="E71" s="79">
        <f t="shared" si="13"/>
        <v>11906.24</v>
      </c>
      <c r="F71" s="71">
        <f t="shared" si="1"/>
        <v>49.88057976940437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23869.49</v>
      </c>
      <c r="E73" s="192">
        <v>11906.24</v>
      </c>
      <c r="F73" s="71">
        <f t="shared" si="1"/>
        <v>49.88057976940437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1423.58</v>
      </c>
      <c r="E82" s="79">
        <f>SUM(E83:E85)-E86+E87</f>
        <v>3472.91</v>
      </c>
      <c r="F82" s="71">
        <f t="shared" si="1"/>
        <v>243.95608255243823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545.85</v>
      </c>
      <c r="E85" s="192">
        <v>442.95</v>
      </c>
      <c r="F85" s="71">
        <f t="shared" si="1"/>
        <v>81.148667216268194</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877.73</v>
      </c>
      <c r="E87" s="192">
        <v>3029.96</v>
      </c>
      <c r="F87" s="71">
        <f t="shared" si="1"/>
        <v>345.20410604627847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1147.7200000000003</v>
      </c>
      <c r="E147" s="79">
        <f t="shared" si="24"/>
        <v>3008.46</v>
      </c>
      <c r="F147" s="71">
        <f t="shared" si="1"/>
        <v>262.12490851427168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939.82</v>
      </c>
      <c r="E160" s="192">
        <v>2035.73</v>
      </c>
      <c r="F160" s="71">
        <f t="shared" si="1"/>
        <v>216.60849949990424</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207</v>
      </c>
      <c r="E161" s="192">
        <v>972.73</v>
      </c>
      <c r="F161" s="71">
        <f t="shared" si="1"/>
        <v>469.91787439613529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0.9</v>
      </c>
      <c r="E162" s="192"/>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35201.729999999996</v>
      </c>
      <c r="E176" s="79">
        <f>E177+E251</f>
        <v>26476.480000000003</v>
      </c>
      <c r="F176" s="71">
        <f t="shared" si="1"/>
        <v>75.213576150944874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21863.09</v>
      </c>
      <c r="E177" s="79">
        <f>E178+E197+E203+E219+E247+E248</f>
        <v>23158.510000000002</v>
      </c>
      <c r="F177" s="71">
        <f t="shared" si="1"/>
        <v>105.92514598805568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21863.09</v>
      </c>
      <c r="E178" s="79">
        <f>SUM(E179:E181)+E185+E186+SUM(E194:E196)</f>
        <v>23158.510000000002</v>
      </c>
      <c r="F178" s="71">
        <f t="shared" si="1"/>
        <v>105.92514598805568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19991.080000000002</v>
      </c>
      <c r="E179" s="192">
        <v>21289.61</v>
      </c>
      <c r="F179" s="71">
        <f t="shared" si="1"/>
        <v>106.49554701396822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1872.01</v>
      </c>
      <c r="E180" s="192">
        <v>1868.9</v>
      </c>
      <c r="F180" s="71">
        <f t="shared" si="1"/>
        <v>99.83386840882261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13338.64</v>
      </c>
      <c r="E251" s="79">
        <f>+E252+E255-E264+E274+E291</f>
        <v>3317.9700000000003</v>
      </c>
      <c r="F251" s="71">
        <f t="shared" si="1"/>
        <v>24.874874799829673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8760.94</v>
      </c>
      <c r="E252" s="79">
        <f>E253-E254</f>
        <v>8088.87</v>
      </c>
      <c r="F252" s="71">
        <f t="shared" si="1"/>
        <v>92.328791202770475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8760.94</v>
      </c>
      <c r="E253" s="192">
        <v>8088.87</v>
      </c>
      <c r="F253" s="71">
        <f t="shared" si="1"/>
        <v>92.328791202770475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3429.98</v>
      </c>
      <c r="E255" s="79">
        <f>E256-E260</f>
        <v>-7779.36</v>
      </c>
      <c r="F255" s="71">
        <f t="shared" si="1"/>
        <v>-226.80482101936454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3429.98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3429.98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7779.36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7779.36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1147.7200000000003</v>
      </c>
      <c r="E274" s="79">
        <f>SUM(E275:E277)+SUM(E286:E290)</f>
        <v>3008.46</v>
      </c>
      <c r="F274" s="71">
        <f t="shared" si="1"/>
        <v>262.12490851427168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933.82</v>
      </c>
      <c r="E287" s="192">
        <v>2035.73</v>
      </c>
      <c r="F287" s="71">
        <f t="shared" si="39"/>
        <v>218.00025700884538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213</v>
      </c>
      <c r="E288" s="192">
        <v>972.73</v>
      </c>
      <c r="F288" s="71">
        <f t="shared" si="39"/>
        <v>456.68075117370893</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0.9</v>
      </c>
      <c r="E289" s="192"/>
      <c r="F289" s="71">
        <f t="shared" si="39"/>
        <v>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1147.72</v>
      </c>
      <c r="E303" s="192">
        <v>3008.46</v>
      </c>
      <c r="F303" s="71">
        <f t="shared" si="43"/>
        <v>262.12490851427179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877.73</v>
      </c>
      <c r="E308" s="192">
        <v>3029.96</v>
      </c>
      <c r="F308" s="71">
        <f t="shared" si="43"/>
        <v>345.20410604627847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21863.09</v>
      </c>
      <c r="E337" s="192">
        <v>23158.51</v>
      </c>
      <c r="F337" s="71">
        <f t="shared" si="43"/>
        <v>105.92514598805568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286829.01</v>
      </c>
      <c r="E114" s="60">
        <f t="shared" si="22"/>
        <v>333125.89</v>
      </c>
      <c r="F114" s="45">
        <f t="shared" si="1"/>
        <v>116.14093358269444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286829.01</v>
      </c>
      <c r="E115" s="60">
        <f t="shared" si="23"/>
        <v>333125.89</v>
      </c>
      <c r="F115" s="45">
        <f t="shared" si="1"/>
        <v>116.14093358269444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286829.01</v>
      </c>
      <c r="E116" s="194">
        <v>333125.89</v>
      </c>
      <c r="F116" s="45">
        <f t="shared" si="1"/>
        <v>116.14093358269444</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286829.01</v>
      </c>
      <c r="E141" s="81">
        <f t="shared" si="28"/>
        <v>333125.89</v>
      </c>
      <c r="F141" s="61">
        <f t="shared" si="1"/>
        <v>116.14093358269444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21863.09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335483.77999999997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333167.92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247663.73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84569.13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935.06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2315.86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334188.36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331872.5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246365.2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84572.24</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935.06</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2315.86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23158.510000000009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23158.51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23158.51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1</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NE</v>
      </c>
      <c r="M3" s="100" t="str">
        <f>RefStr!H8</f>
        <v>DA</v>
      </c>
      <c r="N3" s="100" t="str">
        <f>RefStr!H11</f>
        <v>DA</v>
      </c>
      <c r="O3" s="103">
        <f>RefStr!C6</f>
        <v>54165</v>
      </c>
      <c r="P3" s="51"/>
    </row>
    <row r="4" spans="1:17" ht="19.5" customHeight="1" x14ac:dyDescent="0.2">
      <c r="A4" s="388" t="s">
        <v>3314</v>
      </c>
      <c r="B4" s="389"/>
      <c r="C4" s="390"/>
      <c r="D4" s="95"/>
      <c r="E4" s="51">
        <f>SUM(E5:E13)</f>
        <v>1</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Pogreška</v>
      </c>
      <c r="C8" s="246" t="s">
        <v>3321</v>
      </c>
      <c r="D8" s="95"/>
      <c r="E8" s="51">
        <f t="shared" si="1"/>
        <v>1</v>
      </c>
      <c r="F8" s="51">
        <v>0</v>
      </c>
      <c r="G8" s="51"/>
      <c r="H8" s="51"/>
      <c r="I8" s="96">
        <f>IF(AND($I$3=21,OR($H$3=3,$H$3=9),OR($J$3&lt;&gt;"DA",$K$3&lt;&gt;"NE",$L$3&lt;&gt;"NE",$M$3&lt;&gt;"NE",$N$3&lt;&gt;"NE")),1,0)</f>
        <v>0</v>
      </c>
      <c r="J8" s="96">
        <f>IF(AND($I$3=21,$H$3=6,OR($J$3&lt;&gt;"DA",$K$3&lt;&gt;"NE",$L$3&lt;&gt;"NE",$M$3&lt;&gt;"NE",$N$3&lt;&gt;"DA")),1,0)</f>
        <v>0</v>
      </c>
      <c r="K8" s="96">
        <f>IF(AND($I$3=21,$H$3=12,OR($J$3&lt;&gt;"DA",$K$3&lt;&gt;"DA",$L$3&lt;&gt;"DA",$M$3&lt;&gt;"DA",$N$3&lt;&gt;"DA")),1,0)</f>
        <v>1</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Vladimir Kodba</cp:lastModifiedBy>
  <cp:lastPrinted>2025-11-26T12:43:51Z</cp:lastPrinted>
  <dcterms:created xsi:type="dcterms:W3CDTF">2022-04-01T05:14:30Z</dcterms:created>
  <dcterms:modified xsi:type="dcterms:W3CDTF">2026-01-29T09:03:57Z</dcterms:modified>
</cp:coreProperties>
</file>